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9330"/>
  </bookViews>
  <sheets>
    <sheet name="Zadanie" sheetId="2" r:id="rId1"/>
  </sheets>
  <definedNames>
    <definedName name="_xlnm.Print_Titles" localSheetId="0">Zadanie!$1:$5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32" i="2" l="1"/>
  <c r="F22" i="2" l="1"/>
  <c r="F21" i="2"/>
  <c r="F78" i="2"/>
  <c r="F77" i="2" s="1"/>
  <c r="F76" i="2"/>
  <c r="F75" i="2" s="1"/>
  <c r="F69" i="2" l="1"/>
  <c r="F68" i="2"/>
  <c r="F64" i="2" l="1"/>
  <c r="F73" i="2"/>
  <c r="F11" i="2"/>
  <c r="F51" i="2"/>
  <c r="F50" i="2"/>
  <c r="F74" i="2" l="1"/>
  <c r="F12" i="2"/>
  <c r="F46" i="2"/>
  <c r="F19" i="2" l="1"/>
  <c r="F20" i="2" l="1"/>
  <c r="F18" i="2" s="1"/>
  <c r="F72" i="2"/>
  <c r="F40" i="2"/>
  <c r="F41" i="2"/>
  <c r="F39" i="2"/>
  <c r="F58" i="2"/>
  <c r="F59" i="2"/>
  <c r="F24" i="2"/>
  <c r="F49" i="2"/>
  <c r="F57" i="2"/>
  <c r="F60" i="2"/>
  <c r="F14" i="2"/>
  <c r="F38" i="2"/>
  <c r="F37" i="2"/>
  <c r="F67" i="2"/>
  <c r="F70" i="2"/>
  <c r="F66" i="2"/>
  <c r="F65" i="2"/>
  <c r="F63" i="2"/>
  <c r="F62" i="2"/>
  <c r="F53" i="2"/>
  <c r="F44" i="2"/>
  <c r="F43" i="2"/>
  <c r="F25" i="2"/>
  <c r="F9" i="2"/>
  <c r="F17" i="2"/>
  <c r="F55" i="2"/>
  <c r="F54" i="2"/>
  <c r="F71" i="2"/>
  <c r="F61" i="2" l="1"/>
  <c r="F31" i="2"/>
  <c r="F16" i="2"/>
  <c r="F56" i="2"/>
  <c r="F52" i="2" s="1"/>
  <c r="F15" i="2"/>
  <c r="F45" i="2"/>
  <c r="F42" i="2" s="1"/>
  <c r="F13" i="2" l="1"/>
  <c r="F35" i="2"/>
  <c r="F10" i="2" l="1"/>
  <c r="F48" i="2"/>
  <c r="F47" i="2" s="1"/>
  <c r="F33" i="2" l="1"/>
  <c r="F34" i="2"/>
  <c r="F8" i="2"/>
  <c r="F6" i="2" s="1"/>
  <c r="F36" i="2" l="1"/>
  <c r="F26" i="2" l="1"/>
  <c r="F27" i="2"/>
  <c r="F28" i="2" l="1"/>
  <c r="F23" i="2" s="1"/>
  <c r="F79" i="2" s="1"/>
  <c r="F30" i="2"/>
  <c r="F29" i="2"/>
  <c r="F80" i="2" l="1"/>
  <c r="F81" i="2" s="1"/>
</calcChain>
</file>

<file path=xl/sharedStrings.xml><?xml version="1.0" encoding="utf-8"?>
<sst xmlns="http://schemas.openxmlformats.org/spreadsheetml/2006/main" count="150" uniqueCount="92">
  <si>
    <t>m</t>
  </si>
  <si>
    <t>ks</t>
  </si>
  <si>
    <t>Hrubá výplň rýh šírky do 200 mm maltou</t>
  </si>
  <si>
    <t>Montáž a dodávka drev.dvier a oblož.zárubne 800/1970 vrátane kovania a FAB vložky</t>
  </si>
  <si>
    <t>m2</t>
  </si>
  <si>
    <t>Interiérový parapet š. 100 mm, biely - dodávka + montáž</t>
  </si>
  <si>
    <t>Zamurovanie otvoru 600 x 600 mm, hr. steny 150 mm</t>
  </si>
  <si>
    <t>Vystuženie omietky sklotextilnou sieťkou</t>
  </si>
  <si>
    <t>Podlaha</t>
  </si>
  <si>
    <t>Lokálna oprava prestierkovaním hmotou na podlahy</t>
  </si>
  <si>
    <t>Steny</t>
  </si>
  <si>
    <t>Stropy</t>
  </si>
  <si>
    <t>Sadrokartónová inštalačná predstena pre sanitárne zariadenia, jednoduché opláštenie, doska RB 12,5 mm - kapotáž stupačiek</t>
  </si>
  <si>
    <t>Sanita</t>
  </si>
  <si>
    <t>ZTI</t>
  </si>
  <si>
    <t>Dodávka a montáž zápachovej uzávierky (sifón) umývadla</t>
  </si>
  <si>
    <t xml:space="preserve">Ventil uzatvárací pre vodu  V 30-111-616 II, PN 16, D  50 mm   </t>
  </si>
  <si>
    <t xml:space="preserve">Tlaková skúška vodovodného potrubia do DN 50   </t>
  </si>
  <si>
    <t xml:space="preserve">Uchytenie potrubia typ závesy-voda   </t>
  </si>
  <si>
    <t>Akrylovanie stykov konštrukcií</t>
  </si>
  <si>
    <t xml:space="preserve">Dodávka a montáž kazetového podhľadu (závesný systém, dosky, nosné profily) 050, Formát dosiek: 600 mm x 600 mm, napr. CASOROC, Biela hladká kazeta bez dierovania </t>
  </si>
  <si>
    <t>Sekacie práce</t>
  </si>
  <si>
    <t>Schody</t>
  </si>
  <si>
    <t>Dvere, okná</t>
  </si>
  <si>
    <t>Dodávka a Montáž PVC podlahy prilepením</t>
  </si>
  <si>
    <t>Dodávka a Montáž PVC podlahy prilepením - schody - nástupnica+podstupnica</t>
  </si>
  <si>
    <t>bm</t>
  </si>
  <si>
    <t>Dodávka a montáž PVC schodiskových protišmykových hrán (11x2,5 m)</t>
  </si>
  <si>
    <t>Olejový náter - sokel do výšky 2,0 m</t>
  </si>
  <si>
    <t>Dodávka a montáž mäkkej soklovej PVC lišty</t>
  </si>
  <si>
    <t>Lokálna oprava a obnovenie olejového náteru</t>
  </si>
  <si>
    <t>Začistenie omietok (s dodaním hmoty) okolo okien, dverí,podláh, obkladov atď.</t>
  </si>
  <si>
    <t>Nivelačná stierka podlahová KNAUF alebo ekvivalent do hr. 3 mm</t>
  </si>
  <si>
    <t>Dodávka a montáž keramického obkladu hr. 7 mm (1,20 x 1,20 m) vrátane špárovania</t>
  </si>
  <si>
    <t>Dodávka a montáž umývadla š. 65 cm, vrátane kotvenia do steny, silikónovanie</t>
  </si>
  <si>
    <t>Dodávka a montáž - Ukončovacia lišta "L" hliníková, hr. 7 mm</t>
  </si>
  <si>
    <t>Dodávka a montáž revíznych dvierok 200 x 200 mm osadených do tehlovej steny</t>
  </si>
  <si>
    <t>Demontáž, odvoz a likvidácia existujúceho podhľadu z oceľových lamiel</t>
  </si>
  <si>
    <t>kplt.</t>
  </si>
  <si>
    <t>Otlčenie omietok vnútorných vápenných alebo vápennocementových v rozsahu do 20 %</t>
  </si>
  <si>
    <t>Odvoz sutiny a vybúraných hmôt na skládku</t>
  </si>
  <si>
    <t>Poplatok za skladovanie - betón, tehly, dlaždice (17 01 ), ostatné</t>
  </si>
  <si>
    <t>t</t>
  </si>
  <si>
    <t>Izolácia proti vlhkosti muriva zvislá AQUAFIN 2K  vrátane penetrácie</t>
  </si>
  <si>
    <t>Búracie práce</t>
  </si>
  <si>
    <t>m3</t>
  </si>
  <si>
    <t>Presun vybúranej sutiny</t>
  </si>
  <si>
    <t>Vybúranie priečky z Porfixu hr. 150 mm, (94,4 m2)</t>
  </si>
  <si>
    <t>Dodávka a montáž plastovej presklenej steny pozostávajúcej z dvojkrídlových dverí, plastových, vstupných (šxv) 2x1200mm x 2100mm, s nadsvetlíkom (šxv) 3400 mm x 300 mm a 2x bočný svetlík (šxv) 500 mm x 2100 mm</t>
  </si>
  <si>
    <t>Dodávka a montáž kobercového sokla, obšívaného, prilepením</t>
  </si>
  <si>
    <t>Dodávka a montáž záťažového koberca prilepením</t>
  </si>
  <si>
    <t>Montáž sadrokartónovej bočnice kazetového podhľadu - obojstranne (dxv) 12.450 mm x 550 mm vrátane stuženia</t>
  </si>
  <si>
    <t>Dodávka a montáž oceľovej konštrukcie z oceľových profilov Jokel 100x100x4mm (11,51 kg/m)</t>
  </si>
  <si>
    <t xml:space="preserve">Potrubie z PVC - U odpadové ležaté hrdlové D 160x3, 9   </t>
  </si>
  <si>
    <t xml:space="preserve">Ostatné - skúška tesnosti kanalizácie v objektoch dymom do DN 300   </t>
  </si>
  <si>
    <t>Vodovodné potrubie - prepojenie so stúpacími potrubiami</t>
  </si>
  <si>
    <t xml:space="preserve">Stierka stien vyrovnávacia BAUMIT, strojne miešaná,ručne nanášaná hr.3 mm </t>
  </si>
  <si>
    <t>Penetrácia stien a stropov - príprava podkladu pre výmaľbu</t>
  </si>
  <si>
    <t>Stavba:</t>
  </si>
  <si>
    <t>Množstvo</t>
  </si>
  <si>
    <t>Položka</t>
  </si>
  <si>
    <t>MJ</t>
  </si>
  <si>
    <t>č.</t>
  </si>
  <si>
    <t>Oškrabanie pôvodnej výmaľby v mieste povrchových defektov (10 % celkovej plochy)</t>
  </si>
  <si>
    <t>Komplet - 4 ks nové radiátory s reguláciou</t>
  </si>
  <si>
    <t>Dodávka a montáž plastového okna 900 x 900 mm (výklopné)</t>
  </si>
  <si>
    <t>Komplet, demontáž existujúcich svietidiel, rozvádzač, nové svietidlá, kabeláž, sekanie drážok, žľab, dočasné sprevádzkovanie elektroinštalácie</t>
  </si>
  <si>
    <t>Demontáž zrkadiel v M.Č. 56D</t>
  </si>
  <si>
    <t>SPOLU bez DPH:</t>
  </si>
  <si>
    <t>Spolu s DPH:</t>
  </si>
  <si>
    <t xml:space="preserve">Priečky sadrokartónové 2x12,5 mm GKB,GKBI 125 mm s izoláciou Isover Piano min 30dB </t>
  </si>
  <si>
    <t>ÚK</t>
  </si>
  <si>
    <t>Elektro</t>
  </si>
  <si>
    <t>Odstránenie následkov havárie - rekonštrukcia suterénu, ZŠ Prokofievova 5, Bratislava – Petržalka</t>
  </si>
  <si>
    <t>Lokálna oprava omietky (30 % celkovej plochy)</t>
  </si>
  <si>
    <t xml:space="preserve">Maľby stien z maliarskych zmesí Primalex, Farmal, ručne nanášané dvojnásobné základné na podklad jemnozrnný výšky do 3,80 m   </t>
  </si>
  <si>
    <t>Maľby stropov z maliarskych zmesí Primalex, Farmal, ručne nanášané dvojnásobné základné na podklad jemnozrnný výšky do 3,80 m, 056, 055, 054, 049, 048, 033, 032, 031</t>
  </si>
  <si>
    <t>Dodávka a montáž umývadlovej barérie (nástennej / stojankovej)</t>
  </si>
  <si>
    <t>Demontáž existujúceho obkladu v M.Č. 056 Š</t>
  </si>
  <si>
    <t>Zaslepenie prívodu TUV, SV a kanalizácie (pachotesne) - pôvodný prívod k zdemontovanému umývadlu</t>
  </si>
  <si>
    <t>Armaflex Ace 54 x 32 izolácia-trubica AZ FLEX Armacell  - vodovod v podhľade M.Č.050</t>
  </si>
  <si>
    <t>Vodovodné potrubie z rúr HDPE100 SDR 17 PN10 DN 50x4,6 SV - vodovod v podhľade M.Č.050</t>
  </si>
  <si>
    <t>Zostavenie rozvodu vodovodného potrubia z HDPE DN 50 - vodovod v podhľade M.Č.050</t>
  </si>
  <si>
    <t>DPH (20 %):</t>
  </si>
  <si>
    <t>Montáž posúvača, spätnej klapky,zariadenia pre magn.úpravu vody,ventilu plavák.dvojsedlového DN 50</t>
  </si>
  <si>
    <t>Demontáž, odvoz a likvidácia dreveného obkladu 047 - náraďovňa</t>
  </si>
  <si>
    <t>Jednotková
cena</t>
  </si>
  <si>
    <t>Cena
celkom</t>
  </si>
  <si>
    <t>Vodovodné potrubie - prívod k novému umývadlu TUV + SV + kanalizácia - M.Č. 033</t>
  </si>
  <si>
    <t>VÝKAZ VÝMER</t>
  </si>
  <si>
    <t>Poznámka:</t>
  </si>
  <si>
    <t>Práce na Oprave následkov havárie vodovodného potrubia BVS na ZŠ Prokofievova 5 budú realizované za plnej prevádzky objektu základnej školy Prokofievova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</si>
</sst>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7" fillId="0" borderId="7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64" fontId="1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vertical="top" wrapText="1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2" xfId="0" applyNumberFormat="1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1" fillId="0" borderId="14" xfId="0" applyNumberFormat="1" applyFont="1" applyBorder="1" applyAlignment="1">
      <alignment vertical="top" wrapText="1"/>
    </xf>
    <xf numFmtId="4" fontId="1" fillId="0" borderId="14" xfId="0" applyNumberFormat="1" applyFont="1" applyBorder="1" applyAlignment="1">
      <alignment vertical="top" wrapText="1"/>
    </xf>
    <xf numFmtId="4" fontId="1" fillId="0" borderId="15" xfId="0" applyNumberFormat="1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4" fontId="1" fillId="0" borderId="16" xfId="0" applyNumberFormat="1" applyFont="1" applyBorder="1" applyAlignment="1">
      <alignment vertical="top" wrapText="1"/>
    </xf>
    <xf numFmtId="4" fontId="1" fillId="0" borderId="16" xfId="0" applyNumberFormat="1" applyFont="1" applyBorder="1" applyAlignment="1">
      <alignment vertical="top" wrapText="1"/>
    </xf>
    <xf numFmtId="4" fontId="1" fillId="0" borderId="17" xfId="0" applyNumberFormat="1" applyFont="1" applyBorder="1" applyAlignment="1">
      <alignment vertical="top" wrapText="1"/>
    </xf>
    <xf numFmtId="0" fontId="3" fillId="0" borderId="18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vertical="center" wrapText="1"/>
    </xf>
    <xf numFmtId="4" fontId="1" fillId="0" borderId="19" xfId="0" applyNumberFormat="1" applyFont="1" applyFill="1" applyBorder="1" applyAlignment="1">
      <alignment vertical="center" wrapText="1"/>
    </xf>
    <xf numFmtId="4" fontId="3" fillId="0" borderId="20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65" fontId="3" fillId="2" borderId="22" xfId="0" applyNumberFormat="1" applyFont="1" applyFill="1" applyBorder="1" applyAlignment="1">
      <alignment horizontal="center" vertical="center" wrapText="1"/>
    </xf>
    <xf numFmtId="165" fontId="3" fillId="2" borderId="23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vertical="top" wrapText="1"/>
    </xf>
    <xf numFmtId="4" fontId="1" fillId="0" borderId="17" xfId="0" applyNumberFormat="1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center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164" fontId="1" fillId="0" borderId="16" xfId="0" applyNumberFormat="1" applyFont="1" applyFill="1" applyBorder="1" applyAlignment="1">
      <alignment vertical="top" wrapText="1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vertical="top" wrapText="1"/>
    </xf>
    <xf numFmtId="164" fontId="1" fillId="0" borderId="24" xfId="0" applyNumberFormat="1" applyFont="1" applyBorder="1" applyAlignment="1">
      <alignment vertical="top" wrapText="1"/>
    </xf>
    <xf numFmtId="4" fontId="1" fillId="0" borderId="24" xfId="0" applyNumberFormat="1" applyFont="1" applyBorder="1" applyAlignment="1">
      <alignment vertical="top" wrapText="1"/>
    </xf>
    <xf numFmtId="4" fontId="1" fillId="0" borderId="25" xfId="0" applyNumberFormat="1" applyFont="1" applyBorder="1" applyAlignment="1">
      <alignment vertical="top" wrapText="1"/>
    </xf>
    <xf numFmtId="0" fontId="4" fillId="0" borderId="19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326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="110" zoomScaleNormal="110" workbookViewId="0">
      <pane ySplit="5" topLeftCell="A57" activePane="bottomLeft" state="frozen"/>
      <selection pane="bottomLeft" activeCell="B8" sqref="B8"/>
    </sheetView>
  </sheetViews>
  <sheetFormatPr defaultRowHeight="11.25" x14ac:dyDescent="0.25"/>
  <cols>
    <col min="1" max="1" width="10" style="4" bestFit="1" customWidth="1"/>
    <col min="2" max="2" width="70.5703125" style="1" customWidth="1"/>
    <col min="3" max="3" width="4" style="1" bestFit="1" customWidth="1"/>
    <col min="4" max="4" width="9.140625" style="2"/>
    <col min="5" max="5" width="9.7109375" style="3" bestFit="1" customWidth="1"/>
    <col min="6" max="6" width="10.42578125" style="3" bestFit="1" customWidth="1"/>
    <col min="7" max="13" width="9.140625" style="1"/>
    <col min="14" max="14" width="10" style="1" bestFit="1" customWidth="1"/>
    <col min="15" max="16384" width="9.140625" style="1"/>
  </cols>
  <sheetData>
    <row r="1" spans="1:6" ht="26.25" x14ac:dyDescent="0.25">
      <c r="A1" s="78" t="s">
        <v>89</v>
      </c>
      <c r="B1" s="78"/>
      <c r="C1" s="78"/>
      <c r="D1" s="78"/>
      <c r="E1" s="78"/>
      <c r="F1" s="78"/>
    </row>
    <row r="2" spans="1:6" x14ac:dyDescent="0.25">
      <c r="A2" s="5"/>
      <c r="B2" s="6"/>
      <c r="C2" s="6"/>
      <c r="D2" s="7"/>
      <c r="E2" s="8"/>
      <c r="F2" s="8"/>
    </row>
    <row r="3" spans="1:6" ht="12.75" x14ac:dyDescent="0.25">
      <c r="A3" s="13" t="s">
        <v>58</v>
      </c>
      <c r="B3" s="14" t="s">
        <v>73</v>
      </c>
      <c r="C3" s="6"/>
      <c r="D3" s="7"/>
      <c r="E3" s="8"/>
      <c r="F3" s="8"/>
    </row>
    <row r="4" spans="1:6" x14ac:dyDescent="0.25">
      <c r="A4" s="5"/>
      <c r="B4" s="5"/>
      <c r="C4" s="6"/>
      <c r="D4" s="7"/>
      <c r="E4" s="8"/>
      <c r="F4" s="8"/>
    </row>
    <row r="5" spans="1:6" ht="22.5" x14ac:dyDescent="0.25">
      <c r="A5" s="61" t="s">
        <v>62</v>
      </c>
      <c r="B5" s="62" t="s">
        <v>60</v>
      </c>
      <c r="C5" s="62" t="s">
        <v>61</v>
      </c>
      <c r="D5" s="63" t="s">
        <v>59</v>
      </c>
      <c r="E5" s="64" t="s">
        <v>86</v>
      </c>
      <c r="F5" s="65" t="s">
        <v>87</v>
      </c>
    </row>
    <row r="6" spans="1:6" s="12" customFormat="1" ht="20.100000000000001" customHeight="1" x14ac:dyDescent="0.25">
      <c r="A6" s="56" t="s">
        <v>8</v>
      </c>
      <c r="B6" s="57"/>
      <c r="C6" s="57"/>
      <c r="D6" s="58"/>
      <c r="E6" s="59"/>
      <c r="F6" s="60">
        <f>SUM(F7:F12)</f>
        <v>0</v>
      </c>
    </row>
    <row r="7" spans="1:6" x14ac:dyDescent="0.25">
      <c r="A7" s="47"/>
      <c r="B7" s="52" t="s">
        <v>32</v>
      </c>
      <c r="C7" s="52" t="s">
        <v>4</v>
      </c>
      <c r="D7" s="53">
        <v>654.09399999999994</v>
      </c>
      <c r="E7" s="54"/>
      <c r="F7" s="55">
        <f>ROUND(D7*E7,2)</f>
        <v>0</v>
      </c>
    </row>
    <row r="8" spans="1:6" x14ac:dyDescent="0.25">
      <c r="A8" s="47"/>
      <c r="B8" s="26" t="s">
        <v>24</v>
      </c>
      <c r="C8" s="26" t="s">
        <v>4</v>
      </c>
      <c r="D8" s="27">
        <v>543.37199999999996</v>
      </c>
      <c r="E8" s="35"/>
      <c r="F8" s="36">
        <f t="shared" ref="F8:F12" si="0">ROUND(D8*E8,2)</f>
        <v>0</v>
      </c>
    </row>
    <row r="9" spans="1:6" x14ac:dyDescent="0.25">
      <c r="A9" s="47"/>
      <c r="B9" s="26" t="s">
        <v>9</v>
      </c>
      <c r="C9" s="26" t="s">
        <v>4</v>
      </c>
      <c r="D9" s="27">
        <v>35</v>
      </c>
      <c r="E9" s="35"/>
      <c r="F9" s="36">
        <f t="shared" si="0"/>
        <v>0</v>
      </c>
    </row>
    <row r="10" spans="1:6" x14ac:dyDescent="0.25">
      <c r="A10" s="47"/>
      <c r="B10" s="26" t="s">
        <v>29</v>
      </c>
      <c r="C10" s="26" t="s">
        <v>0</v>
      </c>
      <c r="D10" s="27">
        <v>273.72294117647061</v>
      </c>
      <c r="E10" s="35"/>
      <c r="F10" s="36">
        <f t="shared" si="0"/>
        <v>0</v>
      </c>
    </row>
    <row r="11" spans="1:6" x14ac:dyDescent="0.25">
      <c r="A11" s="47"/>
      <c r="B11" s="26" t="s">
        <v>49</v>
      </c>
      <c r="C11" s="26" t="s">
        <v>0</v>
      </c>
      <c r="D11" s="27">
        <v>51.620000000000005</v>
      </c>
      <c r="E11" s="35"/>
      <c r="F11" s="36">
        <f t="shared" si="0"/>
        <v>0</v>
      </c>
    </row>
    <row r="12" spans="1:6" x14ac:dyDescent="0.25">
      <c r="A12" s="47"/>
      <c r="B12" s="48" t="s">
        <v>50</v>
      </c>
      <c r="C12" s="48" t="s">
        <v>4</v>
      </c>
      <c r="D12" s="49">
        <v>193.72199999999998</v>
      </c>
      <c r="E12" s="50"/>
      <c r="F12" s="51">
        <f t="shared" si="0"/>
        <v>0</v>
      </c>
    </row>
    <row r="13" spans="1:6" s="12" customFormat="1" ht="20.100000000000001" customHeight="1" x14ac:dyDescent="0.25">
      <c r="A13" s="56" t="s">
        <v>22</v>
      </c>
      <c r="B13" s="57"/>
      <c r="C13" s="57"/>
      <c r="D13" s="58"/>
      <c r="E13" s="59"/>
      <c r="F13" s="60">
        <f>SUM(F14:F17)</f>
        <v>0</v>
      </c>
    </row>
    <row r="14" spans="1:6" x14ac:dyDescent="0.25">
      <c r="A14" s="47"/>
      <c r="B14" s="52" t="s">
        <v>9</v>
      </c>
      <c r="C14" s="52" t="s">
        <v>4</v>
      </c>
      <c r="D14" s="53">
        <v>1.5</v>
      </c>
      <c r="E14" s="66"/>
      <c r="F14" s="67">
        <f t="shared" ref="F14:F24" si="1">ROUND(D14*E14,2)</f>
        <v>0</v>
      </c>
    </row>
    <row r="15" spans="1:6" x14ac:dyDescent="0.25">
      <c r="A15" s="47"/>
      <c r="B15" s="26" t="s">
        <v>32</v>
      </c>
      <c r="C15" s="26" t="s">
        <v>4</v>
      </c>
      <c r="D15" s="27">
        <v>8</v>
      </c>
      <c r="E15" s="45"/>
      <c r="F15" s="46">
        <f t="shared" si="1"/>
        <v>0</v>
      </c>
    </row>
    <row r="16" spans="1:6" x14ac:dyDescent="0.25">
      <c r="A16" s="47"/>
      <c r="B16" s="26" t="s">
        <v>25</v>
      </c>
      <c r="C16" s="26" t="s">
        <v>4</v>
      </c>
      <c r="D16" s="27">
        <v>12.8125</v>
      </c>
      <c r="E16" s="35"/>
      <c r="F16" s="36">
        <f t="shared" si="1"/>
        <v>0</v>
      </c>
    </row>
    <row r="17" spans="1:8" x14ac:dyDescent="0.25">
      <c r="A17" s="47"/>
      <c r="B17" s="48" t="s">
        <v>27</v>
      </c>
      <c r="C17" s="48" t="s">
        <v>26</v>
      </c>
      <c r="D17" s="49">
        <v>27.5</v>
      </c>
      <c r="E17" s="50"/>
      <c r="F17" s="51">
        <f t="shared" si="1"/>
        <v>0</v>
      </c>
    </row>
    <row r="18" spans="1:8" s="12" customFormat="1" ht="20.100000000000001" customHeight="1" x14ac:dyDescent="0.25">
      <c r="A18" s="68" t="s">
        <v>44</v>
      </c>
      <c r="B18" s="57"/>
      <c r="C18" s="57"/>
      <c r="D18" s="58"/>
      <c r="E18" s="59"/>
      <c r="F18" s="60">
        <f>SUM(F19:F22)</f>
        <v>0</v>
      </c>
    </row>
    <row r="19" spans="1:8" x14ac:dyDescent="0.25">
      <c r="A19" s="24"/>
      <c r="B19" s="52" t="s">
        <v>47</v>
      </c>
      <c r="C19" s="52" t="s">
        <v>45</v>
      </c>
      <c r="D19" s="53">
        <v>14.16</v>
      </c>
      <c r="E19" s="54"/>
      <c r="F19" s="55">
        <f t="shared" si="1"/>
        <v>0</v>
      </c>
    </row>
    <row r="20" spans="1:8" x14ac:dyDescent="0.25">
      <c r="A20" s="24"/>
      <c r="B20" s="26" t="s">
        <v>46</v>
      </c>
      <c r="C20" s="26" t="s">
        <v>42</v>
      </c>
      <c r="D20" s="27">
        <v>24.071999999999999</v>
      </c>
      <c r="E20" s="35"/>
      <c r="F20" s="36">
        <f t="shared" si="1"/>
        <v>0</v>
      </c>
    </row>
    <row r="21" spans="1:8" x14ac:dyDescent="0.25">
      <c r="A21" s="24"/>
      <c r="B21" s="26" t="s">
        <v>67</v>
      </c>
      <c r="C21" s="26" t="s">
        <v>38</v>
      </c>
      <c r="D21" s="27">
        <v>1</v>
      </c>
      <c r="E21" s="35"/>
      <c r="F21" s="36">
        <f t="shared" si="1"/>
        <v>0</v>
      </c>
    </row>
    <row r="22" spans="1:8" x14ac:dyDescent="0.25">
      <c r="A22" s="24"/>
      <c r="B22" s="48" t="s">
        <v>85</v>
      </c>
      <c r="C22" s="48" t="s">
        <v>4</v>
      </c>
      <c r="D22" s="49">
        <v>46</v>
      </c>
      <c r="E22" s="50"/>
      <c r="F22" s="51">
        <f t="shared" si="1"/>
        <v>0</v>
      </c>
    </row>
    <row r="23" spans="1:8" s="12" customFormat="1" ht="20.100000000000001" customHeight="1" x14ac:dyDescent="0.25">
      <c r="A23" s="56" t="s">
        <v>10</v>
      </c>
      <c r="B23" s="57"/>
      <c r="C23" s="57"/>
      <c r="D23" s="58"/>
      <c r="E23" s="59"/>
      <c r="F23" s="60">
        <f>SUM(F24:F41)</f>
        <v>0</v>
      </c>
    </row>
    <row r="24" spans="1:8" x14ac:dyDescent="0.25">
      <c r="A24" s="47"/>
      <c r="B24" s="52" t="s">
        <v>2</v>
      </c>
      <c r="C24" s="52" t="s">
        <v>4</v>
      </c>
      <c r="D24" s="53">
        <v>5.4</v>
      </c>
      <c r="E24" s="54"/>
      <c r="F24" s="55">
        <f t="shared" si="1"/>
        <v>0</v>
      </c>
    </row>
    <row r="25" spans="1:8" x14ac:dyDescent="0.25">
      <c r="A25" s="47"/>
      <c r="B25" s="26" t="s">
        <v>6</v>
      </c>
      <c r="C25" s="26" t="s">
        <v>1</v>
      </c>
      <c r="D25" s="34">
        <v>2</v>
      </c>
      <c r="E25" s="35"/>
      <c r="F25" s="36">
        <f t="shared" ref="F25:F41" si="2">ROUND(D25*E25,2)</f>
        <v>0</v>
      </c>
    </row>
    <row r="26" spans="1:8" x14ac:dyDescent="0.25">
      <c r="A26" s="47"/>
      <c r="B26" s="26" t="s">
        <v>63</v>
      </c>
      <c r="C26" s="26" t="s">
        <v>4</v>
      </c>
      <c r="D26" s="34">
        <v>118.20418588235296</v>
      </c>
      <c r="E26" s="35"/>
      <c r="F26" s="36">
        <f t="shared" si="2"/>
        <v>0</v>
      </c>
    </row>
    <row r="27" spans="1:8" x14ac:dyDescent="0.25">
      <c r="A27" s="47"/>
      <c r="B27" s="26" t="s">
        <v>57</v>
      </c>
      <c r="C27" s="26" t="s">
        <v>4</v>
      </c>
      <c r="D27" s="27">
        <v>1182.0418588235295</v>
      </c>
      <c r="E27" s="35"/>
      <c r="F27" s="36">
        <f t="shared" si="2"/>
        <v>0</v>
      </c>
    </row>
    <row r="28" spans="1:8" x14ac:dyDescent="0.25">
      <c r="A28" s="47"/>
      <c r="B28" s="26" t="s">
        <v>56</v>
      </c>
      <c r="C28" s="26" t="s">
        <v>4</v>
      </c>
      <c r="D28" s="27">
        <v>354.61255764705885</v>
      </c>
      <c r="E28" s="35"/>
      <c r="F28" s="36">
        <f t="shared" si="2"/>
        <v>0</v>
      </c>
      <c r="H28" s="12"/>
    </row>
    <row r="29" spans="1:8" x14ac:dyDescent="0.25">
      <c r="A29" s="47"/>
      <c r="B29" s="26" t="s">
        <v>7</v>
      </c>
      <c r="C29" s="26" t="s">
        <v>4</v>
      </c>
      <c r="D29" s="27">
        <v>354.61255764705885</v>
      </c>
      <c r="E29" s="35"/>
      <c r="F29" s="36">
        <f t="shared" si="2"/>
        <v>0</v>
      </c>
    </row>
    <row r="30" spans="1:8" x14ac:dyDescent="0.25">
      <c r="A30" s="47"/>
      <c r="B30" s="26" t="s">
        <v>74</v>
      </c>
      <c r="C30" s="26" t="s">
        <v>4</v>
      </c>
      <c r="D30" s="27">
        <v>354.61255764705885</v>
      </c>
      <c r="E30" s="35"/>
      <c r="F30" s="36">
        <f t="shared" si="2"/>
        <v>0</v>
      </c>
    </row>
    <row r="31" spans="1:8" ht="22.5" x14ac:dyDescent="0.25">
      <c r="A31" s="47"/>
      <c r="B31" s="26" t="s">
        <v>12</v>
      </c>
      <c r="C31" s="26" t="s">
        <v>4</v>
      </c>
      <c r="D31" s="27">
        <v>16.632000000000001</v>
      </c>
      <c r="E31" s="35"/>
      <c r="F31" s="36">
        <f t="shared" si="2"/>
        <v>0</v>
      </c>
    </row>
    <row r="32" spans="1:8" x14ac:dyDescent="0.25">
      <c r="A32" s="24"/>
      <c r="B32" s="26" t="s">
        <v>70</v>
      </c>
      <c r="C32" s="26" t="s">
        <v>4</v>
      </c>
      <c r="D32" s="27">
        <v>12.600000000000001</v>
      </c>
      <c r="E32" s="35"/>
      <c r="F32" s="36">
        <f t="shared" si="2"/>
        <v>0</v>
      </c>
    </row>
    <row r="33" spans="1:6" ht="22.5" x14ac:dyDescent="0.25">
      <c r="A33" s="24"/>
      <c r="B33" s="29" t="s">
        <v>75</v>
      </c>
      <c r="C33" s="26" t="s">
        <v>4</v>
      </c>
      <c r="D33" s="27">
        <v>691.29485882352958</v>
      </c>
      <c r="E33" s="35"/>
      <c r="F33" s="36">
        <f t="shared" si="2"/>
        <v>0</v>
      </c>
    </row>
    <row r="34" spans="1:6" ht="22.5" x14ac:dyDescent="0.25">
      <c r="A34" s="24"/>
      <c r="B34" s="29" t="s">
        <v>76</v>
      </c>
      <c r="C34" s="26" t="s">
        <v>4</v>
      </c>
      <c r="D34" s="27">
        <v>606.274</v>
      </c>
      <c r="E34" s="35"/>
      <c r="F34" s="36">
        <f>ROUND(D34*E34,2)</f>
        <v>0</v>
      </c>
    </row>
    <row r="35" spans="1:6" x14ac:dyDescent="0.25">
      <c r="A35" s="24"/>
      <c r="B35" s="26" t="s">
        <v>19</v>
      </c>
      <c r="C35" s="26" t="s">
        <v>0</v>
      </c>
      <c r="D35" s="27">
        <v>433.93294117647065</v>
      </c>
      <c r="E35" s="35"/>
      <c r="F35" s="36">
        <f t="shared" si="2"/>
        <v>0</v>
      </c>
    </row>
    <row r="36" spans="1:6" x14ac:dyDescent="0.25">
      <c r="A36" s="24"/>
      <c r="B36" s="26" t="s">
        <v>28</v>
      </c>
      <c r="C36" s="26" t="s">
        <v>4</v>
      </c>
      <c r="D36" s="27">
        <v>436.79588235294113</v>
      </c>
      <c r="E36" s="35"/>
      <c r="F36" s="36">
        <f t="shared" si="2"/>
        <v>0</v>
      </c>
    </row>
    <row r="37" spans="1:6" x14ac:dyDescent="0.25">
      <c r="A37" s="24"/>
      <c r="B37" s="26" t="s">
        <v>30</v>
      </c>
      <c r="C37" s="26" t="s">
        <v>4</v>
      </c>
      <c r="D37" s="27">
        <v>38</v>
      </c>
      <c r="E37" s="35"/>
      <c r="F37" s="36">
        <f t="shared" si="2"/>
        <v>0</v>
      </c>
    </row>
    <row r="38" spans="1:6" x14ac:dyDescent="0.25">
      <c r="A38" s="24"/>
      <c r="B38" s="26" t="s">
        <v>31</v>
      </c>
      <c r="C38" s="26" t="s">
        <v>0</v>
      </c>
      <c r="D38" s="27">
        <v>18</v>
      </c>
      <c r="E38" s="35"/>
      <c r="F38" s="36">
        <f t="shared" si="2"/>
        <v>0</v>
      </c>
    </row>
    <row r="39" spans="1:6" x14ac:dyDescent="0.25">
      <c r="A39" s="24"/>
      <c r="B39" s="26" t="s">
        <v>39</v>
      </c>
      <c r="C39" s="26" t="s">
        <v>4</v>
      </c>
      <c r="D39" s="27">
        <v>150</v>
      </c>
      <c r="E39" s="35"/>
      <c r="F39" s="36">
        <f t="shared" si="2"/>
        <v>0</v>
      </c>
    </row>
    <row r="40" spans="1:6" x14ac:dyDescent="0.25">
      <c r="A40" s="24"/>
      <c r="B40" s="26" t="s">
        <v>40</v>
      </c>
      <c r="C40" s="26" t="s">
        <v>42</v>
      </c>
      <c r="D40" s="27">
        <v>59.772000000000006</v>
      </c>
      <c r="E40" s="35"/>
      <c r="F40" s="36">
        <f t="shared" si="2"/>
        <v>0</v>
      </c>
    </row>
    <row r="41" spans="1:6" x14ac:dyDescent="0.25">
      <c r="A41" s="24"/>
      <c r="B41" s="48" t="s">
        <v>41</v>
      </c>
      <c r="C41" s="48" t="s">
        <v>42</v>
      </c>
      <c r="D41" s="49">
        <v>59.772000000000006</v>
      </c>
      <c r="E41" s="50"/>
      <c r="F41" s="51">
        <f t="shared" si="2"/>
        <v>0</v>
      </c>
    </row>
    <row r="42" spans="1:6" s="12" customFormat="1" ht="20.100000000000001" customHeight="1" x14ac:dyDescent="0.25">
      <c r="A42" s="56" t="s">
        <v>23</v>
      </c>
      <c r="B42" s="57"/>
      <c r="C42" s="57"/>
      <c r="D42" s="58"/>
      <c r="E42" s="59"/>
      <c r="F42" s="60">
        <f>SUM(F43:F46)</f>
        <v>0</v>
      </c>
    </row>
    <row r="43" spans="1:6" x14ac:dyDescent="0.25">
      <c r="A43" s="24"/>
      <c r="B43" s="52" t="s">
        <v>3</v>
      </c>
      <c r="C43" s="52" t="s">
        <v>1</v>
      </c>
      <c r="D43" s="53">
        <v>7</v>
      </c>
      <c r="E43" s="54"/>
      <c r="F43" s="55">
        <f t="shared" ref="F43:F46" si="3">ROUND(D43*E43,2)</f>
        <v>0</v>
      </c>
    </row>
    <row r="44" spans="1:6" x14ac:dyDescent="0.25">
      <c r="A44" s="24"/>
      <c r="B44" s="26" t="s">
        <v>65</v>
      </c>
      <c r="C44" s="26" t="s">
        <v>1</v>
      </c>
      <c r="D44" s="27">
        <v>3</v>
      </c>
      <c r="E44" s="35"/>
      <c r="F44" s="36">
        <f t="shared" si="3"/>
        <v>0</v>
      </c>
    </row>
    <row r="45" spans="1:6" x14ac:dyDescent="0.25">
      <c r="A45" s="24"/>
      <c r="B45" s="26" t="s">
        <v>5</v>
      </c>
      <c r="C45" s="26" t="s">
        <v>0</v>
      </c>
      <c r="D45" s="27">
        <v>6</v>
      </c>
      <c r="E45" s="35"/>
      <c r="F45" s="36">
        <f t="shared" si="3"/>
        <v>0</v>
      </c>
    </row>
    <row r="46" spans="1:6" ht="33.75" x14ac:dyDescent="0.25">
      <c r="A46" s="24"/>
      <c r="B46" s="48" t="s">
        <v>48</v>
      </c>
      <c r="C46" s="48" t="s">
        <v>38</v>
      </c>
      <c r="D46" s="49">
        <v>1</v>
      </c>
      <c r="E46" s="50"/>
      <c r="F46" s="51">
        <f t="shared" si="3"/>
        <v>0</v>
      </c>
    </row>
    <row r="47" spans="1:6" ht="20.100000000000001" customHeight="1" x14ac:dyDescent="0.25">
      <c r="A47" s="56" t="s">
        <v>11</v>
      </c>
      <c r="B47" s="57"/>
      <c r="C47" s="57"/>
      <c r="D47" s="58"/>
      <c r="E47" s="59"/>
      <c r="F47" s="60">
        <f>SUM(F48:F51)</f>
        <v>0</v>
      </c>
    </row>
    <row r="48" spans="1:6" ht="22.5" x14ac:dyDescent="0.25">
      <c r="A48" s="24"/>
      <c r="B48" s="52" t="s">
        <v>20</v>
      </c>
      <c r="C48" s="52" t="s">
        <v>4</v>
      </c>
      <c r="D48" s="53">
        <v>87.36</v>
      </c>
      <c r="E48" s="54"/>
      <c r="F48" s="55">
        <f t="shared" ref="F48:F51" si="4">ROUND(D48*E48,2)</f>
        <v>0</v>
      </c>
    </row>
    <row r="49" spans="1:6" x14ac:dyDescent="0.25">
      <c r="A49" s="24"/>
      <c r="B49" s="26" t="s">
        <v>37</v>
      </c>
      <c r="C49" s="26" t="s">
        <v>4</v>
      </c>
      <c r="D49" s="27">
        <v>23.8</v>
      </c>
      <c r="E49" s="35"/>
      <c r="F49" s="36">
        <f t="shared" si="4"/>
        <v>0</v>
      </c>
    </row>
    <row r="50" spans="1:6" ht="22.5" x14ac:dyDescent="0.25">
      <c r="A50" s="24"/>
      <c r="B50" s="26" t="s">
        <v>51</v>
      </c>
      <c r="C50" s="26" t="s">
        <v>4</v>
      </c>
      <c r="D50" s="27">
        <v>13.695</v>
      </c>
      <c r="E50" s="35"/>
      <c r="F50" s="36">
        <f t="shared" si="4"/>
        <v>0</v>
      </c>
    </row>
    <row r="51" spans="1:6" x14ac:dyDescent="0.25">
      <c r="A51" s="24"/>
      <c r="B51" s="48" t="s">
        <v>52</v>
      </c>
      <c r="C51" s="48" t="s">
        <v>0</v>
      </c>
      <c r="D51" s="49">
        <v>5.6</v>
      </c>
      <c r="E51" s="50"/>
      <c r="F51" s="51">
        <f t="shared" si="4"/>
        <v>0</v>
      </c>
    </row>
    <row r="52" spans="1:6" ht="20.100000000000001" customHeight="1" x14ac:dyDescent="0.25">
      <c r="A52" s="56" t="s">
        <v>13</v>
      </c>
      <c r="B52" s="57"/>
      <c r="C52" s="57"/>
      <c r="D52" s="58"/>
      <c r="E52" s="59"/>
      <c r="F52" s="60">
        <f>SUM(F53:F60)</f>
        <v>0</v>
      </c>
    </row>
    <row r="53" spans="1:6" x14ac:dyDescent="0.25">
      <c r="A53" s="24"/>
      <c r="B53" s="52" t="s">
        <v>34</v>
      </c>
      <c r="C53" s="52" t="s">
        <v>1</v>
      </c>
      <c r="D53" s="53">
        <v>2</v>
      </c>
      <c r="E53" s="54"/>
      <c r="F53" s="55">
        <f t="shared" ref="F53:F60" si="5">ROUND(D53*E53,2)</f>
        <v>0</v>
      </c>
    </row>
    <row r="54" spans="1:6" x14ac:dyDescent="0.25">
      <c r="A54" s="24"/>
      <c r="B54" s="26" t="s">
        <v>77</v>
      </c>
      <c r="C54" s="26" t="s">
        <v>1</v>
      </c>
      <c r="D54" s="27">
        <v>2</v>
      </c>
      <c r="E54" s="35"/>
      <c r="F54" s="36">
        <f t="shared" si="5"/>
        <v>0</v>
      </c>
    </row>
    <row r="55" spans="1:6" x14ac:dyDescent="0.25">
      <c r="A55" s="24"/>
      <c r="B55" s="26" t="s">
        <v>15</v>
      </c>
      <c r="C55" s="26" t="s">
        <v>1</v>
      </c>
      <c r="D55" s="27">
        <v>2</v>
      </c>
      <c r="E55" s="35"/>
      <c r="F55" s="36">
        <f t="shared" si="5"/>
        <v>0</v>
      </c>
    </row>
    <row r="56" spans="1:6" x14ac:dyDescent="0.25">
      <c r="A56" s="24"/>
      <c r="B56" s="26" t="s">
        <v>33</v>
      </c>
      <c r="C56" s="26" t="s">
        <v>4</v>
      </c>
      <c r="D56" s="27">
        <v>2.88</v>
      </c>
      <c r="E56" s="35"/>
      <c r="F56" s="36">
        <f t="shared" si="5"/>
        <v>0</v>
      </c>
    </row>
    <row r="57" spans="1:6" x14ac:dyDescent="0.25">
      <c r="A57" s="24"/>
      <c r="B57" s="26" t="s">
        <v>35</v>
      </c>
      <c r="C57" s="26" t="s">
        <v>0</v>
      </c>
      <c r="D57" s="27">
        <v>7.1999999999999993</v>
      </c>
      <c r="E57" s="35"/>
      <c r="F57" s="36">
        <f t="shared" si="5"/>
        <v>0</v>
      </c>
    </row>
    <row r="58" spans="1:6" x14ac:dyDescent="0.25">
      <c r="A58" s="24"/>
      <c r="B58" s="26" t="s">
        <v>78</v>
      </c>
      <c r="C58" s="26" t="s">
        <v>4</v>
      </c>
      <c r="D58" s="27">
        <v>2.5499999999999998</v>
      </c>
      <c r="E58" s="35"/>
      <c r="F58" s="36">
        <f t="shared" si="5"/>
        <v>0</v>
      </c>
    </row>
    <row r="59" spans="1:6" ht="22.5" x14ac:dyDescent="0.25">
      <c r="A59" s="24"/>
      <c r="B59" s="26" t="s">
        <v>79</v>
      </c>
      <c r="C59" s="26" t="s">
        <v>38</v>
      </c>
      <c r="D59" s="27">
        <v>1</v>
      </c>
      <c r="E59" s="35"/>
      <c r="F59" s="36">
        <f t="shared" si="5"/>
        <v>0</v>
      </c>
    </row>
    <row r="60" spans="1:6" x14ac:dyDescent="0.25">
      <c r="A60" s="24"/>
      <c r="B60" s="48" t="s">
        <v>43</v>
      </c>
      <c r="C60" s="48" t="s">
        <v>4</v>
      </c>
      <c r="D60" s="49">
        <v>2.88</v>
      </c>
      <c r="E60" s="50"/>
      <c r="F60" s="51">
        <f t="shared" si="5"/>
        <v>0</v>
      </c>
    </row>
    <row r="61" spans="1:6" ht="20.100000000000001" customHeight="1" x14ac:dyDescent="0.25">
      <c r="A61" s="56" t="s">
        <v>14</v>
      </c>
      <c r="B61" s="57"/>
      <c r="C61" s="57"/>
      <c r="D61" s="58"/>
      <c r="E61" s="59"/>
      <c r="F61" s="60">
        <f>SUM(F62:F74)</f>
        <v>0</v>
      </c>
    </row>
    <row r="62" spans="1:6" x14ac:dyDescent="0.25">
      <c r="A62" s="24"/>
      <c r="B62" s="70" t="s">
        <v>80</v>
      </c>
      <c r="C62" s="52" t="s">
        <v>0</v>
      </c>
      <c r="D62" s="71">
        <v>36</v>
      </c>
      <c r="E62" s="54"/>
      <c r="F62" s="55">
        <f t="shared" ref="F62:F74" si="6">ROUND(D62*E62,2)</f>
        <v>0</v>
      </c>
    </row>
    <row r="63" spans="1:6" x14ac:dyDescent="0.25">
      <c r="A63" s="24"/>
      <c r="B63" s="29" t="s">
        <v>81</v>
      </c>
      <c r="C63" s="26" t="s">
        <v>0</v>
      </c>
      <c r="D63" s="30">
        <v>36</v>
      </c>
      <c r="E63" s="35"/>
      <c r="F63" s="36">
        <f t="shared" si="6"/>
        <v>0</v>
      </c>
    </row>
    <row r="64" spans="1:6" x14ac:dyDescent="0.25">
      <c r="A64" s="24"/>
      <c r="B64" s="29" t="s">
        <v>82</v>
      </c>
      <c r="C64" s="26" t="s">
        <v>0</v>
      </c>
      <c r="D64" s="30">
        <v>36</v>
      </c>
      <c r="E64" s="35"/>
      <c r="F64" s="36">
        <f t="shared" si="6"/>
        <v>0</v>
      </c>
    </row>
    <row r="65" spans="1:6" ht="22.5" x14ac:dyDescent="0.25">
      <c r="A65" s="24"/>
      <c r="B65" s="29" t="s">
        <v>84</v>
      </c>
      <c r="C65" s="26" t="s">
        <v>1</v>
      </c>
      <c r="D65" s="30">
        <v>4</v>
      </c>
      <c r="E65" s="35"/>
      <c r="F65" s="36">
        <f t="shared" si="6"/>
        <v>0</v>
      </c>
    </row>
    <row r="66" spans="1:6" x14ac:dyDescent="0.25">
      <c r="A66" s="24"/>
      <c r="B66" s="31" t="s">
        <v>16</v>
      </c>
      <c r="C66" s="32" t="s">
        <v>1</v>
      </c>
      <c r="D66" s="33">
        <v>4</v>
      </c>
      <c r="E66" s="37"/>
      <c r="F66" s="38">
        <f t="shared" si="6"/>
        <v>0</v>
      </c>
    </row>
    <row r="67" spans="1:6" x14ac:dyDescent="0.25">
      <c r="A67" s="24"/>
      <c r="B67" s="28" t="s">
        <v>17</v>
      </c>
      <c r="C67" s="26" t="s">
        <v>0</v>
      </c>
      <c r="D67" s="30">
        <v>36</v>
      </c>
      <c r="E67" s="35"/>
      <c r="F67" s="36">
        <f t="shared" si="6"/>
        <v>0</v>
      </c>
    </row>
    <row r="68" spans="1:6" x14ac:dyDescent="0.25">
      <c r="A68" s="24"/>
      <c r="B68" s="29" t="s">
        <v>88</v>
      </c>
      <c r="C68" s="26" t="s">
        <v>38</v>
      </c>
      <c r="D68" s="30">
        <v>1</v>
      </c>
      <c r="E68" s="35"/>
      <c r="F68" s="36">
        <f t="shared" si="6"/>
        <v>0</v>
      </c>
    </row>
    <row r="69" spans="1:6" x14ac:dyDescent="0.25">
      <c r="A69" s="24"/>
      <c r="B69" s="28" t="s">
        <v>55</v>
      </c>
      <c r="C69" s="26" t="s">
        <v>38</v>
      </c>
      <c r="D69" s="27">
        <v>1</v>
      </c>
      <c r="E69" s="35"/>
      <c r="F69" s="36">
        <f t="shared" si="6"/>
        <v>0</v>
      </c>
    </row>
    <row r="70" spans="1:6" x14ac:dyDescent="0.25">
      <c r="A70" s="24"/>
      <c r="B70" s="28" t="s">
        <v>18</v>
      </c>
      <c r="C70" s="26" t="s">
        <v>0</v>
      </c>
      <c r="D70" s="27">
        <v>17</v>
      </c>
      <c r="E70" s="35"/>
      <c r="F70" s="36">
        <f t="shared" si="6"/>
        <v>0</v>
      </c>
    </row>
    <row r="71" spans="1:6" x14ac:dyDescent="0.25">
      <c r="A71" s="24"/>
      <c r="B71" s="28" t="s">
        <v>21</v>
      </c>
      <c r="C71" s="26" t="s">
        <v>0</v>
      </c>
      <c r="D71" s="27">
        <v>36</v>
      </c>
      <c r="E71" s="35"/>
      <c r="F71" s="36">
        <f t="shared" si="6"/>
        <v>0</v>
      </c>
    </row>
    <row r="72" spans="1:6" x14ac:dyDescent="0.25">
      <c r="A72" s="24"/>
      <c r="B72" s="28" t="s">
        <v>36</v>
      </c>
      <c r="C72" s="26" t="s">
        <v>1</v>
      </c>
      <c r="D72" s="27">
        <v>4</v>
      </c>
      <c r="E72" s="35"/>
      <c r="F72" s="36">
        <f t="shared" si="6"/>
        <v>0</v>
      </c>
    </row>
    <row r="73" spans="1:6" x14ac:dyDescent="0.25">
      <c r="A73" s="24"/>
      <c r="B73" s="28" t="s">
        <v>53</v>
      </c>
      <c r="C73" s="26" t="s">
        <v>0</v>
      </c>
      <c r="D73" s="27">
        <v>18</v>
      </c>
      <c r="E73" s="35"/>
      <c r="F73" s="36">
        <f t="shared" si="6"/>
        <v>0</v>
      </c>
    </row>
    <row r="74" spans="1:6" x14ac:dyDescent="0.25">
      <c r="A74" s="24"/>
      <c r="B74" s="69" t="s">
        <v>54</v>
      </c>
      <c r="C74" s="48" t="s">
        <v>0</v>
      </c>
      <c r="D74" s="49">
        <v>18</v>
      </c>
      <c r="E74" s="50"/>
      <c r="F74" s="51">
        <f t="shared" si="6"/>
        <v>0</v>
      </c>
    </row>
    <row r="75" spans="1:6" s="12" customFormat="1" ht="20.100000000000001" customHeight="1" x14ac:dyDescent="0.2">
      <c r="A75" s="56" t="s">
        <v>71</v>
      </c>
      <c r="B75" s="77"/>
      <c r="C75" s="57"/>
      <c r="D75" s="58"/>
      <c r="E75" s="59"/>
      <c r="F75" s="60">
        <f>SUM(F76)</f>
        <v>0</v>
      </c>
    </row>
    <row r="76" spans="1:6" x14ac:dyDescent="0.25">
      <c r="A76" s="47"/>
      <c r="B76" s="72" t="s">
        <v>64</v>
      </c>
      <c r="C76" s="73" t="s">
        <v>38</v>
      </c>
      <c r="D76" s="74">
        <v>1</v>
      </c>
      <c r="E76" s="75"/>
      <c r="F76" s="76">
        <f t="shared" ref="F76" si="7">ROUND(D76*E76,2)</f>
        <v>0</v>
      </c>
    </row>
    <row r="77" spans="1:6" s="12" customFormat="1" ht="20.100000000000001" customHeight="1" x14ac:dyDescent="0.25">
      <c r="A77" s="68" t="s">
        <v>72</v>
      </c>
      <c r="B77" s="57"/>
      <c r="C77" s="57"/>
      <c r="D77" s="58"/>
      <c r="E77" s="59"/>
      <c r="F77" s="60">
        <f>SUM(F78)</f>
        <v>0</v>
      </c>
    </row>
    <row r="78" spans="1:6" ht="23.25" thickBot="1" x14ac:dyDescent="0.3">
      <c r="A78" s="25"/>
      <c r="B78" s="52" t="s">
        <v>66</v>
      </c>
      <c r="C78" s="52" t="s">
        <v>38</v>
      </c>
      <c r="D78" s="53">
        <v>1</v>
      </c>
      <c r="E78" s="54"/>
      <c r="F78" s="55">
        <f t="shared" ref="F78" si="8">ROUND(D78*E78,2)</f>
        <v>0</v>
      </c>
    </row>
    <row r="79" spans="1:6" ht="12" thickTop="1" x14ac:dyDescent="0.2">
      <c r="A79" s="11"/>
      <c r="B79" s="15" t="s">
        <v>68</v>
      </c>
      <c r="C79" s="16"/>
      <c r="D79" s="17"/>
      <c r="E79" s="39"/>
      <c r="F79" s="40">
        <f>SUM(F6,F13,F18,F23,F42,F47,F52,F61,F75,F77)</f>
        <v>0</v>
      </c>
    </row>
    <row r="80" spans="1:6" ht="12" thickBot="1" x14ac:dyDescent="0.25">
      <c r="A80" s="10"/>
      <c r="B80" s="18" t="s">
        <v>83</v>
      </c>
      <c r="C80" s="19"/>
      <c r="D80" s="20"/>
      <c r="E80" s="41"/>
      <c r="F80" s="42">
        <f>F79*0.2</f>
        <v>0</v>
      </c>
    </row>
    <row r="81" spans="1:6" ht="12" thickTop="1" x14ac:dyDescent="0.2">
      <c r="A81" s="9"/>
      <c r="B81" s="21" t="s">
        <v>69</v>
      </c>
      <c r="C81" s="22"/>
      <c r="D81" s="23"/>
      <c r="E81" s="43"/>
      <c r="F81" s="44">
        <f>SUM(F79:F80)</f>
        <v>0</v>
      </c>
    </row>
    <row r="83" spans="1:6" ht="22.5" x14ac:dyDescent="0.25">
      <c r="A83" s="4" t="s">
        <v>90</v>
      </c>
      <c r="B83" s="1" t="s">
        <v>91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8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Zadanie</vt:lpstr>
      <vt:lpstr>Zadanie!Názvy_tlače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Sekerec</dc:creator>
  <cp:lastModifiedBy>Hesek Ľubomír</cp:lastModifiedBy>
  <cp:lastPrinted>2019-10-01T06:23:19Z</cp:lastPrinted>
  <dcterms:created xsi:type="dcterms:W3CDTF">2019-04-08T07:50:59Z</dcterms:created>
  <dcterms:modified xsi:type="dcterms:W3CDTF">2019-10-01T11:35:32Z</dcterms:modified>
</cp:coreProperties>
</file>