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95"/>
  </bookViews>
  <sheets>
    <sheet name="Zadanie" sheetId="3" r:id="rId1"/>
  </sheets>
  <definedNames>
    <definedName name="_xlnm.Print_Titles" localSheetId="0">Zadanie!$1:$12</definedName>
  </definedNames>
  <calcPr calcId="145621"/>
</workbook>
</file>

<file path=xl/calcChain.xml><?xml version="1.0" encoding="utf-8"?>
<calcChain xmlns="http://schemas.openxmlformats.org/spreadsheetml/2006/main">
  <c r="G62" i="3" l="1"/>
  <c r="G59" i="3"/>
  <c r="G56" i="3"/>
  <c r="G55" i="3"/>
  <c r="G53" i="3"/>
  <c r="G52" i="3"/>
  <c r="G47" i="3"/>
  <c r="G45" i="3"/>
  <c r="G40" i="3"/>
  <c r="G32" i="3"/>
  <c r="G21" i="3"/>
  <c r="G20" i="3"/>
  <c r="G19" i="3"/>
  <c r="G23" i="3"/>
  <c r="G25" i="3"/>
  <c r="G27" i="3"/>
  <c r="G29" i="3"/>
  <c r="G31" i="3"/>
  <c r="G35" i="3"/>
  <c r="G34" i="3" s="1"/>
  <c r="G39" i="3"/>
  <c r="G37" i="3" s="1"/>
  <c r="G38" i="3"/>
  <c r="G41" i="3"/>
  <c r="G44" i="3"/>
  <c r="G43" i="3"/>
  <c r="G42" i="3" s="1"/>
  <c r="G46" i="3"/>
  <c r="G48" i="3"/>
  <c r="G50" i="3"/>
  <c r="G51" i="3"/>
  <c r="G54" i="3"/>
  <c r="G58" i="3"/>
  <c r="G57" i="3"/>
  <c r="G61" i="3"/>
  <c r="G64" i="3"/>
  <c r="G67" i="3"/>
  <c r="G69" i="3"/>
  <c r="G76" i="3"/>
  <c r="G78" i="3"/>
  <c r="G84" i="3"/>
  <c r="G83" i="3"/>
  <c r="G17" i="3"/>
  <c r="G15" i="3"/>
  <c r="G66" i="3" l="1"/>
  <c r="G49" i="3"/>
  <c r="G14" i="3"/>
  <c r="G87" i="3"/>
  <c r="G13" i="3" l="1"/>
  <c r="G88" i="3"/>
  <c r="G89" i="3" s="1"/>
</calcChain>
</file>

<file path=xl/sharedStrings.xml><?xml version="1.0" encoding="utf-8"?>
<sst xmlns="http://schemas.openxmlformats.org/spreadsheetml/2006/main" count="189" uniqueCount="148">
  <si>
    <t>1</t>
  </si>
  <si>
    <t>HSV</t>
  </si>
  <si>
    <t>8</t>
  </si>
  <si>
    <t>2</t>
  </si>
  <si>
    <t>9</t>
  </si>
  <si>
    <t>3</t>
  </si>
  <si>
    <t>4</t>
  </si>
  <si>
    <t>5</t>
  </si>
  <si>
    <t>6</t>
  </si>
  <si>
    <t>7</t>
  </si>
  <si>
    <t xml:space="preserve">Objekt:   </t>
  </si>
  <si>
    <t xml:space="preserve">Objednávateľ:   </t>
  </si>
  <si>
    <t xml:space="preserve">Spracoval:   </t>
  </si>
  <si>
    <t>Popis</t>
  </si>
  <si>
    <t xml:space="preserve">Práce a dodávky HSV   </t>
  </si>
  <si>
    <t xml:space="preserve">Zemné práce   </t>
  </si>
  <si>
    <t xml:space="preserve">Vodorovné konštrukcie   </t>
  </si>
  <si>
    <t xml:space="preserve">Komunikácie   </t>
  </si>
  <si>
    <t xml:space="preserve">Úpravy povrchov, podlahy, osadenie   </t>
  </si>
  <si>
    <t xml:space="preserve">Rúrové vedenie   </t>
  </si>
  <si>
    <t xml:space="preserve">Ostatné konštrukcie a práce-búranie   </t>
  </si>
  <si>
    <t>ZADANIE S VÝKAZOM VÝMER</t>
  </si>
  <si>
    <t xml:space="preserve">Zhotoviteľ:   </t>
  </si>
  <si>
    <t>Miesto.   Bratislava</t>
  </si>
  <si>
    <t>Č.</t>
  </si>
  <si>
    <t>Kód položky</t>
  </si>
  <si>
    <t>MJ</t>
  </si>
  <si>
    <t>Množstvo celkom</t>
  </si>
  <si>
    <t>113107141</t>
  </si>
  <si>
    <t xml:space="preserve">Odstránenie krytuv ploche do 200 m2 asfaltového, hr. vrstvy do 50 mm,  -0,09800t   </t>
  </si>
  <si>
    <t>m2</t>
  </si>
  <si>
    <t xml:space="preserve">s naložením na dopravný prostriedok   </t>
  </si>
  <si>
    <t>113307121</t>
  </si>
  <si>
    <t xml:space="preserve">Odstránenie podkladu v ploche do 200 m2 z kameniva hrubého drveného, hr. do 100 mm,  -0,13000t   </t>
  </si>
  <si>
    <t xml:space="preserve">pôvodný chodník   </t>
  </si>
  <si>
    <t>113307132</t>
  </si>
  <si>
    <t xml:space="preserve">Odstránenie podkladu v ploche do 200 m2 z betónu prostého, hr. vrstvy 150 do 300 mm,  -0,50000t   </t>
  </si>
  <si>
    <t>132201202</t>
  </si>
  <si>
    <t xml:space="preserve">Výkop ryhy šírky 600-2000mm horn.3 od 100 do 1000 m3   </t>
  </si>
  <si>
    <t>m3</t>
  </si>
  <si>
    <t>162201102</t>
  </si>
  <si>
    <t xml:space="preserve">Vodorovné premiestnenie výkopku z horniny 1-4 nad 20-50m   </t>
  </si>
  <si>
    <t xml:space="preserve">"na medzidepóniu+späť na zásyp" 250+179   </t>
  </si>
  <si>
    <t>162501102</t>
  </si>
  <si>
    <t xml:space="preserve">Vodorovné premiestnenie výkopku po spevnenej ceste z horniny tr.1-4, do 100 m3 na vzdialenosť do 3000 m   </t>
  </si>
  <si>
    <t xml:space="preserve">prebytok zeminy 250 -179 = 71m3 : odvoz na skládku odhad 20km   </t>
  </si>
  <si>
    <t>162501105</t>
  </si>
  <si>
    <t xml:space="preserve">Vodorovné premiestnenie výkopku po spevnenej ceste z horniny tr.1-4, do 100 m3, príplatok k cene za každých ďalšich a začatých 1000 m   </t>
  </si>
  <si>
    <t xml:space="preserve">(20-3)*71   </t>
  </si>
  <si>
    <t>167101102</t>
  </si>
  <si>
    <t xml:space="preserve">Nakladanie neuľahnutého výkopku z hornín tr.1-4 nad 100 do 1000 m3   </t>
  </si>
  <si>
    <t xml:space="preserve">"na medzidepóniu + späť na zásyp+na skládku" 250+179+71   </t>
  </si>
  <si>
    <t>174101002</t>
  </si>
  <si>
    <t xml:space="preserve">Zásyp sypaninou so zhutnením jám, šachiet, rýh, zárezov alebo okolo objektov nad 100 do 1000 m3   </t>
  </si>
  <si>
    <t xml:space="preserve">Spätný zásyp výkopu pre PVC potrubie   </t>
  </si>
  <si>
    <t>180402111</t>
  </si>
  <si>
    <t xml:space="preserve">Založenie trávnika parkového výsevom v rovine do 1:5   </t>
  </si>
  <si>
    <t>005720001400</t>
  </si>
  <si>
    <t xml:space="preserve">Osivá tráv - semená parkovej zmesi   </t>
  </si>
  <si>
    <t>kg</t>
  </si>
  <si>
    <t xml:space="preserve">18,5 * 0,0309   </t>
  </si>
  <si>
    <t>451573111</t>
  </si>
  <si>
    <t xml:space="preserve">Lôžko pod potrubie, stoky a drobné objekty, v otvorenom výkope z piesku a štrkopiesku do 63 mm   </t>
  </si>
  <si>
    <t xml:space="preserve">hr. 150mm   </t>
  </si>
  <si>
    <t>564811111</t>
  </si>
  <si>
    <t xml:space="preserve">Podklad zo štrkodrviny s rozprestretím a zhutnením, po zhutnení hr. 50 mm   </t>
  </si>
  <si>
    <t>567134115</t>
  </si>
  <si>
    <t xml:space="preserve">Podklad z podkladového betónu PB I tr. C 20/25 hr. 200 mm   </t>
  </si>
  <si>
    <t>313110007700</t>
  </si>
  <si>
    <t xml:space="preserve">Sieť KARI akosť BSt 500M Q 335 DIN 488 rozmer siete 5x2,15 m, veľkosť oka 150x150 mm, drôt D 8/8 mm   </t>
  </si>
  <si>
    <t>577124131</t>
  </si>
  <si>
    <t xml:space="preserve">Asfaltový betón vrstva obrusná AC 8 O v pruhu š. do 3 m z modifik. asfaltu tr. II, po zhutnení hr. 30 mm   </t>
  </si>
  <si>
    <t>6174522010</t>
  </si>
  <si>
    <t xml:space="preserve">Vyspravenie šachiet pre RŠ1, RŠ2, RŠ3, RŠ4, RŠ5 a RŠ14   </t>
  </si>
  <si>
    <t>ks</t>
  </si>
  <si>
    <t>891-001</t>
  </si>
  <si>
    <t xml:space="preserve">Vŕtanie otvoru pre tesniaci krúžok Forsheda 910 DN160   </t>
  </si>
  <si>
    <t>2867100304000</t>
  </si>
  <si>
    <t xml:space="preserve">Tesniaci krúžok DN 160 mm, PVC hladký kanalizačný systém, Forsheda 910   </t>
  </si>
  <si>
    <t>891-002</t>
  </si>
  <si>
    <t xml:space="preserve">Vŕtanie otvoru pre tesniaci krúžok Forsheda 910 DN300   </t>
  </si>
  <si>
    <t>2867100258000</t>
  </si>
  <si>
    <t xml:space="preserve">Tesniaci krúžok DN 300 mm, PVC hladký kanalizačný systém, Forsheda 910   </t>
  </si>
  <si>
    <t>891-003</t>
  </si>
  <si>
    <t xml:space="preserve">Vyspravenie otvoru pre tesniaci krúžok Forsheda 910 DN160+DN300   </t>
  </si>
  <si>
    <t>831379011</t>
  </si>
  <si>
    <t xml:space="preserve">Demontáž kanalizačného potrubia z kameninových rúr od DN 300 do DN 500 mm -0,230 t   </t>
  </si>
  <si>
    <t>m</t>
  </si>
  <si>
    <t>871326004</t>
  </si>
  <si>
    <t xml:space="preserve">Montáž kanalizačného PVC-U potrubia hladkého viacvrstvového DN 160   </t>
  </si>
  <si>
    <t>286120005000</t>
  </si>
  <si>
    <t xml:space="preserve">Rúra PVC hladký kanalizačný systém DN 160x4,7, dĺ. 5 m, SN8, PIPELIFE (resp. v alt. Rehau)   </t>
  </si>
  <si>
    <t>286120004800</t>
  </si>
  <si>
    <t xml:space="preserve">Rúra PVC hladký kanalizačný systém DN 160x4,7, dĺ. 2 m, SN8, PIPELIFE (resp. v alt. Rehau)   </t>
  </si>
  <si>
    <t>871376010</t>
  </si>
  <si>
    <t xml:space="preserve">Montáž kanalizačného PVC-U potrubia hladkého viacvrstvového DN 315   </t>
  </si>
  <si>
    <t>286120006200</t>
  </si>
  <si>
    <t xml:space="preserve">Rúra PVC hladký kanalizačný systém DN 315x9,2, dĺ. 5 m, SN8, PIPELIFE  (resp. v alt. Rehau)   </t>
  </si>
  <si>
    <t>286120006000</t>
  </si>
  <si>
    <t xml:space="preserve">Rúra PVC hladký kanalizačný systém DN 315x9,2, dĺ. 1 m, SN8, PIPELIFE (resp. v alt. Rehau)   </t>
  </si>
  <si>
    <t>8923710000</t>
  </si>
  <si>
    <t xml:space="preserve">Skúška tesnosti kanalizácie DN160, DN300 a šachiet   </t>
  </si>
  <si>
    <t>894421111</t>
  </si>
  <si>
    <t xml:space="preserve">Zriadenie šachiet prefabrikovaných do 4t - betónová šachta   </t>
  </si>
  <si>
    <t>100025R1</t>
  </si>
  <si>
    <t xml:space="preserve">Betónová šachta KLARTEC priem. 1,0 m - RŠ6 a RŠ14a   </t>
  </si>
  <si>
    <t xml:space="preserve">V cene je započítaná montáž   </t>
  </si>
  <si>
    <t>8944211111</t>
  </si>
  <si>
    <t xml:space="preserve">Zriadenie šachiet prefabrikovaných do 4t - šachtové dno   </t>
  </si>
  <si>
    <t>100060R1</t>
  </si>
  <si>
    <t xml:space="preserve">Betónová šachtové dno KLARTEC priem. 1,0 m - RŠ7   </t>
  </si>
  <si>
    <t>891-000</t>
  </si>
  <si>
    <t xml:space="preserve">Úprava potrubia z kameniny pri RS plynu   </t>
  </si>
  <si>
    <t>sub</t>
  </si>
  <si>
    <t xml:space="preserve">Úsek RŠ14 – RŠ1 
Kameninové potrubie DN300, ktoré v súčasnosti križuje regulačnú stanicu je nutné z dôvodu bezpečnosti vyplniť betónom v úseku 1,75 m resp. 2,25 m od regulačnej stanice plynu, aby sa pri poruche plynového vedenia nemohromadil plyn v uzavretom potrubí, ktorý do neho môže prenikať netesnými spojmi.
Zvyšok potrubia môže zostať v zemi nevyplnený a len zaslepený v mieste RŠ1 a RŠ14 – utesnený zátkou do potrubia alebo iným vhodným spôsobom, ktorý zabezpečí trvalú tesnosť spoja a zabráni prenikaniu splaškov a dažďových vôd do tohto úseku potrubia.   </t>
  </si>
  <si>
    <t>919-000</t>
  </si>
  <si>
    <t xml:space="preserve">Úprava výšky časti asfaltovej polochy na úseku 15   </t>
  </si>
  <si>
    <t xml:space="preserve">bez p.č. 13 až 16   </t>
  </si>
  <si>
    <t>979085004</t>
  </si>
  <si>
    <t xml:space="preserve">Vodorovná doprava vybúraných hmôt po suchu bez naloženia a so zložením na vzdialenosť do 5 km   </t>
  </si>
  <si>
    <t>t</t>
  </si>
  <si>
    <t xml:space="preserve">skládka odhad do 20km   </t>
  </si>
  <si>
    <t xml:space="preserve">"kameninová rúra" 8,487   </t>
  </si>
  <si>
    <t xml:space="preserve">"asfalt"  6,027   </t>
  </si>
  <si>
    <t xml:space="preserve">"podkladný betón" 30,750   </t>
  </si>
  <si>
    <t xml:space="preserve">"štrkodrva" 7,995   </t>
  </si>
  <si>
    <t xml:space="preserve">Súčet   </t>
  </si>
  <si>
    <t>979085005</t>
  </si>
  <si>
    <t xml:space="preserve">Príplatok k cene za každých ďalších aj začatých 5 km   </t>
  </si>
  <si>
    <t xml:space="preserve">(20-5)*53,259   </t>
  </si>
  <si>
    <t>979089012</t>
  </si>
  <si>
    <t xml:space="preserve">Poplatok za skladovanie - betón, tehly, dlaždice (17 01 ), ostatné   </t>
  </si>
  <si>
    <t xml:space="preserve">"štrkodrva ako podklad" 7,995   </t>
  </si>
  <si>
    <t xml:space="preserve">"podkladný betón" 30,75   </t>
  </si>
  <si>
    <t>979089212</t>
  </si>
  <si>
    <t xml:space="preserve">Poplatok za skladovanie - bitúmenové zmesi, uholný decht, dechtové výrobky (17 03 ), ostatné   </t>
  </si>
  <si>
    <t>979089612</t>
  </si>
  <si>
    <t xml:space="preserve">Poplatok za skladovanie - iné odpady zo stavieb a demolácií (17 09), ostatné   </t>
  </si>
  <si>
    <t xml:space="preserve">"prebytočná zemina" 7,1   </t>
  </si>
  <si>
    <t>Stavba:   Oprava areálovej kanalizácie ZŠ Prokofievova -2etapa</t>
  </si>
  <si>
    <t>Dátum:</t>
  </si>
  <si>
    <t>Celková cena
zadania</t>
  </si>
  <si>
    <t>Jednotková cena
zadania</t>
  </si>
  <si>
    <t>Celkom bez DPH</t>
  </si>
  <si>
    <t>DPH (20 %)</t>
  </si>
  <si>
    <t>Celkom s DPH</t>
  </si>
  <si>
    <t>Poznámka:</t>
  </si>
  <si>
    <t>Práce na Oprave následkov havárie vodovodného potrubia BVS na ZŠ Prokofievova 5 budú realizované za plnej prevádzky objektu základnej školy Prokofievova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</si>
</sst>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"/>
    <numFmt numFmtId="165" formatCode="#,##0.00;\-#,##0.00"/>
    <numFmt numFmtId="166" formatCode="#,##0.000;\-#,##0.000"/>
  </numFmts>
  <fonts count="18">
    <font>
      <sz val="8"/>
      <name val="MS Sans Serif"/>
      <charset val="1"/>
    </font>
    <font>
      <sz val="8"/>
      <name val="MS Sans Serif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MS Sans Serif"/>
      <family val="2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  <font>
      <sz val="7"/>
      <name val="MS Sans Serif"/>
      <family val="2"/>
    </font>
    <font>
      <sz val="7"/>
      <name val="Arial CYR"/>
      <charset val="238"/>
    </font>
    <font>
      <i/>
      <sz val="7"/>
      <name val="Arial CE"/>
      <family val="2"/>
      <charset val="238"/>
    </font>
    <font>
      <sz val="8"/>
      <color indexed="63"/>
      <name val="Arial CE"/>
      <family val="2"/>
      <charset val="238"/>
    </font>
    <font>
      <i/>
      <sz val="8"/>
      <color indexed="12"/>
      <name val="Arial CE"/>
      <family val="2"/>
      <charset val="238"/>
    </font>
    <font>
      <sz val="8"/>
      <color indexed="61"/>
      <name val="Arial CE"/>
      <family val="2"/>
      <charset val="238"/>
    </font>
    <font>
      <b/>
      <sz val="8"/>
      <color theme="1"/>
      <name val=" arial ce"/>
      <charset val="238"/>
    </font>
    <font>
      <sz val="11"/>
      <name val="Arial CE"/>
      <family val="2"/>
      <charset val="238"/>
    </font>
    <font>
      <b/>
      <sz val="14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Alignment="0">
      <alignment vertical="top"/>
      <protection locked="0"/>
    </xf>
    <xf numFmtId="0" fontId="5" fillId="0" borderId="0" applyAlignment="0">
      <alignment vertical="top" wrapText="1"/>
      <protection locked="0"/>
    </xf>
  </cellStyleXfs>
  <cellXfs count="69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166" fontId="1" fillId="0" borderId="0" xfId="0" applyNumberFormat="1" applyFont="1" applyAlignment="1">
      <alignment horizontal="right" vertical="top"/>
      <protection locked="0"/>
    </xf>
    <xf numFmtId="166" fontId="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left"/>
    </xf>
    <xf numFmtId="0" fontId="9" fillId="2" borderId="1" xfId="0" applyFont="1" applyFill="1" applyBorder="1" applyAlignment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Alignment="1">
      <alignment horizontal="right"/>
      <protection locked="0"/>
    </xf>
    <xf numFmtId="0" fontId="6" fillId="0" borderId="0" xfId="0" applyFont="1" applyAlignment="1">
      <alignment horizontal="left" wrapText="1"/>
      <protection locked="0"/>
    </xf>
    <xf numFmtId="166" fontId="6" fillId="0" borderId="0" xfId="0" applyNumberFormat="1" applyFont="1" applyAlignment="1">
      <alignment horizontal="right"/>
      <protection locked="0"/>
    </xf>
    <xf numFmtId="164" fontId="7" fillId="0" borderId="0" xfId="0" applyNumberFormat="1" applyFont="1" applyAlignment="1">
      <alignment horizontal="right"/>
      <protection locked="0"/>
    </xf>
    <xf numFmtId="0" fontId="7" fillId="0" borderId="0" xfId="0" applyFont="1" applyAlignment="1">
      <alignment horizontal="left" wrapText="1"/>
      <protection locked="0"/>
    </xf>
    <xf numFmtId="166" fontId="7" fillId="0" borderId="0" xfId="0" applyNumberFormat="1" applyFont="1" applyAlignment="1">
      <alignment horizontal="right"/>
      <protection locked="0"/>
    </xf>
    <xf numFmtId="164" fontId="11" fillId="0" borderId="0" xfId="0" applyNumberFormat="1" applyFont="1" applyAlignment="1">
      <alignment horizontal="right" vertical="center"/>
      <protection locked="0"/>
    </xf>
    <xf numFmtId="0" fontId="11" fillId="0" borderId="0" xfId="0" applyFont="1" applyAlignment="1">
      <alignment horizontal="left" vertical="center" wrapText="1"/>
      <protection locked="0"/>
    </xf>
    <xf numFmtId="166" fontId="11" fillId="0" borderId="0" xfId="0" applyNumberFormat="1" applyFont="1" applyAlignment="1">
      <alignment horizontal="right" vertical="center"/>
      <protection locked="0"/>
    </xf>
    <xf numFmtId="164" fontId="12" fillId="0" borderId="0" xfId="0" applyNumberFormat="1" applyFont="1" applyAlignment="1">
      <alignment horizontal="right"/>
      <protection locked="0"/>
    </xf>
    <xf numFmtId="0" fontId="12" fillId="0" borderId="0" xfId="0" applyFont="1" applyAlignment="1">
      <alignment horizontal="left" wrapText="1"/>
      <protection locked="0"/>
    </xf>
    <xf numFmtId="166" fontId="12" fillId="0" borderId="0" xfId="0" applyNumberFormat="1" applyFont="1" applyAlignment="1">
      <alignment horizontal="right"/>
      <protection locked="0"/>
    </xf>
    <xf numFmtId="164" fontId="14" fillId="0" borderId="0" xfId="0" applyNumberFormat="1" applyFont="1" applyAlignment="1">
      <alignment horizontal="right"/>
      <protection locked="0"/>
    </xf>
    <xf numFmtId="0" fontId="14" fillId="0" borderId="0" xfId="0" applyFont="1" applyAlignment="1">
      <alignment horizontal="left" wrapText="1"/>
      <protection locked="0"/>
    </xf>
    <xf numFmtId="166" fontId="14" fillId="0" borderId="0" xfId="0" applyNumberFormat="1" applyFont="1" applyAlignment="1">
      <alignment horizontal="right"/>
      <protection locked="0"/>
    </xf>
    <xf numFmtId="164" fontId="8" fillId="0" borderId="0" xfId="0" applyNumberFormat="1" applyFont="1" applyAlignment="1">
      <alignment horizontal="right"/>
      <protection locked="0"/>
    </xf>
    <xf numFmtId="0" fontId="8" fillId="0" borderId="0" xfId="0" applyFont="1" applyAlignment="1">
      <alignment horizontal="left" wrapText="1"/>
      <protection locked="0"/>
    </xf>
    <xf numFmtId="166" fontId="8" fillId="0" borderId="0" xfId="0" applyNumberFormat="1" applyFont="1" applyAlignment="1">
      <alignment horizontal="right"/>
      <protection locked="0"/>
    </xf>
    <xf numFmtId="164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166" fontId="0" fillId="0" borderId="0" xfId="0" applyNumberFormat="1" applyAlignment="1">
      <alignment horizontal="right" vertical="top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right" vertical="top"/>
      <protection locked="0"/>
    </xf>
    <xf numFmtId="0" fontId="3" fillId="0" borderId="1" xfId="0" applyFont="1" applyBorder="1" applyAlignment="1">
      <alignment horizontal="left" vertical="top" wrapText="1"/>
      <protection locked="0"/>
    </xf>
    <xf numFmtId="166" fontId="3" fillId="0" borderId="1" xfId="0" applyNumberFormat="1" applyFont="1" applyBorder="1" applyAlignment="1">
      <alignment horizontal="right" vertical="top"/>
      <protection locked="0"/>
    </xf>
    <xf numFmtId="164" fontId="11" fillId="0" borderId="0" xfId="0" applyNumberFormat="1" applyFont="1" applyAlignment="1">
      <alignment horizontal="right" vertical="top"/>
      <protection locked="0"/>
    </xf>
    <xf numFmtId="0" fontId="11" fillId="0" borderId="0" xfId="0" applyFont="1" applyAlignment="1">
      <alignment horizontal="left" vertical="top" wrapText="1"/>
      <protection locked="0"/>
    </xf>
    <xf numFmtId="166" fontId="11" fillId="0" borderId="0" xfId="0" applyNumberFormat="1" applyFont="1" applyAlignment="1">
      <alignment horizontal="right" vertical="top"/>
      <protection locked="0"/>
    </xf>
    <xf numFmtId="164" fontId="12" fillId="0" borderId="0" xfId="0" applyNumberFormat="1" applyFont="1" applyAlignment="1">
      <alignment horizontal="right" vertical="top"/>
      <protection locked="0"/>
    </xf>
    <xf numFmtId="0" fontId="12" fillId="0" borderId="0" xfId="0" applyFont="1" applyAlignment="1">
      <alignment horizontal="left" vertical="top" wrapText="1"/>
      <protection locked="0"/>
    </xf>
    <xf numFmtId="166" fontId="12" fillId="0" borderId="0" xfId="0" applyNumberFormat="1" applyFont="1" applyAlignment="1">
      <alignment horizontal="right" vertical="top"/>
      <protection locked="0"/>
    </xf>
    <xf numFmtId="164" fontId="13" fillId="0" borderId="1" xfId="0" applyNumberFormat="1" applyFont="1" applyBorder="1" applyAlignment="1">
      <alignment horizontal="right" vertical="top"/>
      <protection locked="0"/>
    </xf>
    <xf numFmtId="0" fontId="13" fillId="0" borderId="1" xfId="0" applyFont="1" applyBorder="1" applyAlignment="1">
      <alignment horizontal="left" vertical="top" wrapText="1"/>
      <protection locked="0"/>
    </xf>
    <xf numFmtId="166" fontId="13" fillId="0" borderId="1" xfId="0" applyNumberFormat="1" applyFont="1" applyBorder="1" applyAlignment="1">
      <alignment horizontal="right" vertical="top"/>
      <protection locked="0"/>
    </xf>
    <xf numFmtId="164" fontId="14" fillId="0" borderId="0" xfId="0" applyNumberFormat="1" applyFont="1" applyAlignment="1">
      <alignment horizontal="right" vertical="top"/>
      <protection locked="0"/>
    </xf>
    <xf numFmtId="0" fontId="14" fillId="0" borderId="0" xfId="0" applyFont="1" applyAlignment="1">
      <alignment horizontal="left" vertical="top" wrapText="1"/>
      <protection locked="0"/>
    </xf>
    <xf numFmtId="166" fontId="14" fillId="0" borderId="0" xfId="0" applyNumberFormat="1" applyFont="1" applyAlignment="1">
      <alignment horizontal="right" vertical="top"/>
      <protection locked="0"/>
    </xf>
    <xf numFmtId="165" fontId="6" fillId="0" borderId="0" xfId="0" applyNumberFormat="1" applyFont="1" applyAlignment="1">
      <alignment horizontal="right"/>
      <protection locked="0"/>
    </xf>
    <xf numFmtId="165" fontId="7" fillId="0" borderId="0" xfId="0" applyNumberFormat="1" applyFont="1" applyAlignment="1">
      <alignment horizontal="right"/>
      <protection locked="0"/>
    </xf>
    <xf numFmtId="165" fontId="3" fillId="0" borderId="1" xfId="0" applyNumberFormat="1" applyFont="1" applyBorder="1" applyAlignment="1">
      <alignment horizontal="right" vertical="top"/>
      <protection locked="0"/>
    </xf>
    <xf numFmtId="165" fontId="11" fillId="0" borderId="0" xfId="0" applyNumberFormat="1" applyFont="1" applyAlignment="1">
      <alignment horizontal="right" vertical="top"/>
      <protection locked="0"/>
    </xf>
    <xf numFmtId="165" fontId="12" fillId="0" borderId="0" xfId="0" applyNumberFormat="1" applyFont="1" applyAlignment="1">
      <alignment horizontal="right" vertical="top"/>
      <protection locked="0"/>
    </xf>
    <xf numFmtId="165" fontId="13" fillId="0" borderId="1" xfId="0" applyNumberFormat="1" applyFont="1" applyBorder="1" applyAlignment="1">
      <alignment horizontal="right" vertical="top"/>
      <protection locked="0"/>
    </xf>
    <xf numFmtId="165" fontId="14" fillId="0" borderId="0" xfId="0" applyNumberFormat="1" applyFont="1" applyAlignment="1">
      <alignment horizontal="right" vertical="top"/>
      <protection locked="0"/>
    </xf>
    <xf numFmtId="165" fontId="11" fillId="0" borderId="0" xfId="0" applyNumberFormat="1" applyFont="1" applyAlignment="1">
      <alignment horizontal="right" vertical="center"/>
      <protection locked="0"/>
    </xf>
    <xf numFmtId="165" fontId="12" fillId="0" borderId="0" xfId="0" applyNumberFormat="1" applyFont="1" applyAlignment="1">
      <alignment horizontal="right"/>
      <protection locked="0"/>
    </xf>
    <xf numFmtId="165" fontId="14" fillId="0" borderId="0" xfId="0" applyNumberFormat="1" applyFont="1" applyAlignment="1">
      <alignment horizontal="right"/>
      <protection locked="0"/>
    </xf>
    <xf numFmtId="165" fontId="8" fillId="0" borderId="0" xfId="0" applyNumberFormat="1" applyFont="1" applyAlignment="1">
      <alignment horizontal="right"/>
      <protection locked="0"/>
    </xf>
    <xf numFmtId="0" fontId="16" fillId="0" borderId="0" xfId="0" applyFont="1" applyAlignment="1">
      <alignment horizontal="left" wrapText="1"/>
      <protection locked="0"/>
    </xf>
    <xf numFmtId="4" fontId="16" fillId="0" borderId="0" xfId="0" applyNumberFormat="1" applyFont="1" applyAlignment="1">
      <alignment horizontal="right" wrapText="1"/>
      <protection locked="0"/>
    </xf>
    <xf numFmtId="4" fontId="8" fillId="0" borderId="0" xfId="0" applyNumberFormat="1" applyFont="1" applyAlignment="1">
      <alignment horizontal="right" wrapText="1"/>
      <protection locked="0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tabSelected="1" workbookViewId="0">
      <pane ySplit="12" topLeftCell="A79" activePane="bottomLeft" state="frozenSplit"/>
      <selection pane="bottomLeft" activeCell="B100" sqref="B100"/>
    </sheetView>
  </sheetViews>
  <sheetFormatPr defaultColWidth="13.1640625" defaultRowHeight="9.6" customHeight="1"/>
  <cols>
    <col min="1" max="1" width="9" style="31" customWidth="1"/>
    <col min="2" max="2" width="18" style="32" customWidth="1"/>
    <col min="3" max="3" width="60.83203125" style="32" customWidth="1"/>
    <col min="4" max="4" width="6.5" style="32" customWidth="1"/>
    <col min="5" max="5" width="12.1640625" style="33" customWidth="1"/>
    <col min="6" max="7" width="18.83203125" style="33" customWidth="1"/>
    <col min="8" max="16384" width="13.1640625" style="1"/>
  </cols>
  <sheetData>
    <row r="1" spans="1:7" s="2" customFormat="1" ht="27.6" customHeight="1">
      <c r="A1" s="65" t="s">
        <v>21</v>
      </c>
      <c r="B1" s="65"/>
      <c r="C1" s="65"/>
      <c r="D1" s="65"/>
      <c r="E1" s="66"/>
      <c r="F1" s="65"/>
      <c r="G1" s="65"/>
    </row>
    <row r="2" spans="1:7" s="2" customFormat="1" ht="12.6" customHeight="1">
      <c r="A2" s="3" t="s">
        <v>139</v>
      </c>
      <c r="B2" s="4"/>
      <c r="C2" s="4"/>
      <c r="D2" s="4"/>
      <c r="E2" s="5"/>
      <c r="F2" s="4"/>
      <c r="G2" s="4"/>
    </row>
    <row r="3" spans="1:7" s="2" customFormat="1" ht="12.6" customHeight="1">
      <c r="A3" s="3" t="s">
        <v>10</v>
      </c>
      <c r="B3" s="4"/>
      <c r="C3" s="4"/>
      <c r="D3" s="4"/>
      <c r="E3" s="5"/>
      <c r="F3" s="4"/>
      <c r="G3" s="4"/>
    </row>
    <row r="4" spans="1:7" s="2" customFormat="1" ht="13.15" customHeight="1">
      <c r="A4" s="3"/>
      <c r="B4" s="3"/>
      <c r="C4" s="6"/>
      <c r="D4" s="4"/>
      <c r="E4" s="5"/>
      <c r="F4" s="4"/>
      <c r="G4" s="4"/>
    </row>
    <row r="5" spans="1:7" s="2" customFormat="1" ht="6.6" customHeight="1">
      <c r="A5" s="4"/>
      <c r="B5" s="4"/>
      <c r="C5" s="4"/>
      <c r="D5" s="4"/>
      <c r="E5" s="5"/>
      <c r="F5" s="4"/>
      <c r="G5" s="4"/>
    </row>
    <row r="6" spans="1:7" s="2" customFormat="1" ht="13.15" customHeight="1">
      <c r="A6" s="4" t="s">
        <v>11</v>
      </c>
      <c r="B6" s="7"/>
      <c r="C6" s="7"/>
      <c r="D6" s="7"/>
      <c r="E6" s="8"/>
      <c r="F6" s="9"/>
      <c r="G6" s="9"/>
    </row>
    <row r="7" spans="1:7" s="2" customFormat="1" ht="13.15" customHeight="1">
      <c r="A7" s="4" t="s">
        <v>22</v>
      </c>
      <c r="B7" s="7"/>
      <c r="C7" s="7"/>
      <c r="D7" s="7"/>
      <c r="E7" s="8"/>
      <c r="F7" s="67" t="s">
        <v>12</v>
      </c>
      <c r="G7" s="68"/>
    </row>
    <row r="8" spans="1:7" s="2" customFormat="1" ht="13.15" customHeight="1">
      <c r="A8" s="4" t="s">
        <v>23</v>
      </c>
      <c r="B8" s="7"/>
      <c r="C8" s="7"/>
      <c r="D8" s="7"/>
      <c r="E8" s="8"/>
      <c r="F8" s="4" t="s">
        <v>140</v>
      </c>
      <c r="G8" s="9"/>
    </row>
    <row r="9" spans="1:7" s="2" customFormat="1" ht="6.6" customHeight="1">
      <c r="A9" s="10"/>
      <c r="B9" s="10"/>
      <c r="C9" s="10"/>
      <c r="D9" s="10"/>
      <c r="E9" s="5"/>
      <c r="F9" s="10"/>
      <c r="G9" s="10"/>
    </row>
    <row r="10" spans="1:7" s="2" customFormat="1" ht="22.15" customHeight="1">
      <c r="A10" s="34" t="s">
        <v>24</v>
      </c>
      <c r="B10" s="34" t="s">
        <v>25</v>
      </c>
      <c r="C10" s="34" t="s">
        <v>13</v>
      </c>
      <c r="D10" s="34" t="s">
        <v>26</v>
      </c>
      <c r="E10" s="35" t="s">
        <v>27</v>
      </c>
      <c r="F10" s="34" t="s">
        <v>142</v>
      </c>
      <c r="G10" s="34" t="s">
        <v>141</v>
      </c>
    </row>
    <row r="11" spans="1:7" s="2" customFormat="1" ht="12.75" hidden="1" customHeight="1">
      <c r="A11" s="12" t="s">
        <v>0</v>
      </c>
      <c r="B11" s="12" t="s">
        <v>3</v>
      </c>
      <c r="C11" s="12" t="s">
        <v>5</v>
      </c>
      <c r="D11" s="12" t="s">
        <v>6</v>
      </c>
      <c r="E11" s="11" t="s">
        <v>7</v>
      </c>
      <c r="F11" s="12" t="s">
        <v>8</v>
      </c>
      <c r="G11" s="12" t="s">
        <v>9</v>
      </c>
    </row>
    <row r="12" spans="1:7" s="2" customFormat="1" ht="4.1500000000000004" customHeight="1">
      <c r="A12" s="10"/>
      <c r="B12" s="10"/>
      <c r="C12" s="10"/>
      <c r="D12" s="10"/>
      <c r="E12" s="5"/>
      <c r="F12" s="10"/>
      <c r="G12" s="10"/>
    </row>
    <row r="13" spans="1:7" s="2" customFormat="1" ht="30.6" customHeight="1">
      <c r="A13" s="13"/>
      <c r="B13" s="14" t="s">
        <v>1</v>
      </c>
      <c r="C13" s="14" t="s">
        <v>14</v>
      </c>
      <c r="D13" s="14"/>
      <c r="E13" s="15"/>
      <c r="F13" s="15"/>
      <c r="G13" s="51">
        <f>G14+G34+G37+G42+G49+G66</f>
        <v>0</v>
      </c>
    </row>
    <row r="14" spans="1:7" s="2" customFormat="1" ht="28.15" customHeight="1">
      <c r="A14" s="16"/>
      <c r="B14" s="17" t="s">
        <v>0</v>
      </c>
      <c r="C14" s="17" t="s">
        <v>15</v>
      </c>
      <c r="D14" s="17"/>
      <c r="E14" s="18"/>
      <c r="F14" s="18"/>
      <c r="G14" s="52">
        <f>G15+G17+G19+G20+G21+G23+G25+G27+G29+G31+G32</f>
        <v>0</v>
      </c>
    </row>
    <row r="15" spans="1:7" s="2" customFormat="1" ht="21.6" customHeight="1">
      <c r="A15" s="36">
        <v>1</v>
      </c>
      <c r="B15" s="37" t="s">
        <v>28</v>
      </c>
      <c r="C15" s="37" t="s">
        <v>29</v>
      </c>
      <c r="D15" s="37" t="s">
        <v>30</v>
      </c>
      <c r="E15" s="38">
        <v>61.5</v>
      </c>
      <c r="F15" s="38"/>
      <c r="G15" s="53">
        <f>E15*F15</f>
        <v>0</v>
      </c>
    </row>
    <row r="16" spans="1:7" s="2" customFormat="1" ht="13.15" customHeight="1">
      <c r="A16" s="39"/>
      <c r="B16" s="40"/>
      <c r="C16" s="40" t="s">
        <v>31</v>
      </c>
      <c r="D16" s="40"/>
      <c r="E16" s="41"/>
      <c r="F16" s="41"/>
      <c r="G16" s="54"/>
    </row>
    <row r="17" spans="1:7" s="2" customFormat="1" ht="21.6" customHeight="1">
      <c r="A17" s="36">
        <v>2</v>
      </c>
      <c r="B17" s="37" t="s">
        <v>32</v>
      </c>
      <c r="C17" s="37" t="s">
        <v>33</v>
      </c>
      <c r="D17" s="37" t="s">
        <v>30</v>
      </c>
      <c r="E17" s="38">
        <v>61.5</v>
      </c>
      <c r="F17" s="38"/>
      <c r="G17" s="53">
        <f>E17*F17</f>
        <v>0</v>
      </c>
    </row>
    <row r="18" spans="1:7" s="2" customFormat="1" ht="13.15" customHeight="1">
      <c r="A18" s="39"/>
      <c r="B18" s="40"/>
      <c r="C18" s="40" t="s">
        <v>34</v>
      </c>
      <c r="D18" s="40"/>
      <c r="E18" s="41"/>
      <c r="F18" s="41"/>
      <c r="G18" s="54"/>
    </row>
    <row r="19" spans="1:7" s="2" customFormat="1" ht="21.6" customHeight="1">
      <c r="A19" s="36">
        <v>3</v>
      </c>
      <c r="B19" s="37" t="s">
        <v>35</v>
      </c>
      <c r="C19" s="37" t="s">
        <v>36</v>
      </c>
      <c r="D19" s="37" t="s">
        <v>30</v>
      </c>
      <c r="E19" s="38">
        <v>61.5</v>
      </c>
      <c r="F19" s="38"/>
      <c r="G19" s="53">
        <f t="shared" ref="G19:G21" si="0">E19*F19</f>
        <v>0</v>
      </c>
    </row>
    <row r="20" spans="1:7" s="2" customFormat="1" ht="12" customHeight="1">
      <c r="A20" s="36">
        <v>4</v>
      </c>
      <c r="B20" s="37" t="s">
        <v>37</v>
      </c>
      <c r="C20" s="37" t="s">
        <v>38</v>
      </c>
      <c r="D20" s="37" t="s">
        <v>39</v>
      </c>
      <c r="E20" s="38">
        <v>250</v>
      </c>
      <c r="F20" s="38"/>
      <c r="G20" s="53">
        <f t="shared" si="0"/>
        <v>0</v>
      </c>
    </row>
    <row r="21" spans="1:7" s="2" customFormat="1" ht="12" customHeight="1">
      <c r="A21" s="36">
        <v>5</v>
      </c>
      <c r="B21" s="37" t="s">
        <v>40</v>
      </c>
      <c r="C21" s="37" t="s">
        <v>41</v>
      </c>
      <c r="D21" s="37" t="s">
        <v>39</v>
      </c>
      <c r="E21" s="38">
        <v>429</v>
      </c>
      <c r="F21" s="38"/>
      <c r="G21" s="53">
        <f t="shared" si="0"/>
        <v>0</v>
      </c>
    </row>
    <row r="22" spans="1:7" s="2" customFormat="1" ht="12" customHeight="1">
      <c r="A22" s="42"/>
      <c r="B22" s="43"/>
      <c r="C22" s="43" t="s">
        <v>42</v>
      </c>
      <c r="D22" s="43"/>
      <c r="E22" s="44">
        <v>429</v>
      </c>
      <c r="F22" s="44"/>
      <c r="G22" s="55"/>
    </row>
    <row r="23" spans="1:7" s="2" customFormat="1" ht="21.6" customHeight="1">
      <c r="A23" s="36">
        <v>6</v>
      </c>
      <c r="B23" s="37" t="s">
        <v>43</v>
      </c>
      <c r="C23" s="37" t="s">
        <v>44</v>
      </c>
      <c r="D23" s="37" t="s">
        <v>39</v>
      </c>
      <c r="E23" s="38">
        <v>71</v>
      </c>
      <c r="F23" s="38"/>
      <c r="G23" s="53">
        <f>E23*F23</f>
        <v>0</v>
      </c>
    </row>
    <row r="24" spans="1:7" s="2" customFormat="1" ht="13.15" customHeight="1">
      <c r="A24" s="39"/>
      <c r="B24" s="40"/>
      <c r="C24" s="40" t="s">
        <v>45</v>
      </c>
      <c r="D24" s="40"/>
      <c r="E24" s="41"/>
      <c r="F24" s="41"/>
      <c r="G24" s="54"/>
    </row>
    <row r="25" spans="1:7" s="2" customFormat="1" ht="31.15" customHeight="1">
      <c r="A25" s="36">
        <v>7</v>
      </c>
      <c r="B25" s="37" t="s">
        <v>46</v>
      </c>
      <c r="C25" s="37" t="s">
        <v>47</v>
      </c>
      <c r="D25" s="37" t="s">
        <v>39</v>
      </c>
      <c r="E25" s="38">
        <v>1207</v>
      </c>
      <c r="F25" s="38"/>
      <c r="G25" s="53">
        <f>E25*F25</f>
        <v>0</v>
      </c>
    </row>
    <row r="26" spans="1:7" s="2" customFormat="1" ht="12" customHeight="1">
      <c r="A26" s="42"/>
      <c r="B26" s="43"/>
      <c r="C26" s="43" t="s">
        <v>48</v>
      </c>
      <c r="D26" s="43"/>
      <c r="E26" s="44">
        <v>1207</v>
      </c>
      <c r="F26" s="44"/>
      <c r="G26" s="55"/>
    </row>
    <row r="27" spans="1:7" s="2" customFormat="1" ht="21.6" customHeight="1">
      <c r="A27" s="36">
        <v>8</v>
      </c>
      <c r="B27" s="37" t="s">
        <v>49</v>
      </c>
      <c r="C27" s="37" t="s">
        <v>50</v>
      </c>
      <c r="D27" s="37" t="s">
        <v>39</v>
      </c>
      <c r="E27" s="38">
        <v>500</v>
      </c>
      <c r="F27" s="38"/>
      <c r="G27" s="53">
        <f>E27*F27</f>
        <v>0</v>
      </c>
    </row>
    <row r="28" spans="1:7" s="2" customFormat="1" ht="12" customHeight="1">
      <c r="A28" s="42"/>
      <c r="B28" s="43"/>
      <c r="C28" s="43" t="s">
        <v>51</v>
      </c>
      <c r="D28" s="43"/>
      <c r="E28" s="44">
        <v>500</v>
      </c>
      <c r="F28" s="44"/>
      <c r="G28" s="55"/>
    </row>
    <row r="29" spans="1:7" s="2" customFormat="1" ht="21.6" customHeight="1">
      <c r="A29" s="36">
        <v>9</v>
      </c>
      <c r="B29" s="37" t="s">
        <v>52</v>
      </c>
      <c r="C29" s="37" t="s">
        <v>53</v>
      </c>
      <c r="D29" s="37" t="s">
        <v>39</v>
      </c>
      <c r="E29" s="38">
        <v>179</v>
      </c>
      <c r="F29" s="38"/>
      <c r="G29" s="53">
        <f>E29*F29</f>
        <v>0</v>
      </c>
    </row>
    <row r="30" spans="1:7" s="2" customFormat="1" ht="13.15" customHeight="1">
      <c r="A30" s="39"/>
      <c r="B30" s="40"/>
      <c r="C30" s="40" t="s">
        <v>54</v>
      </c>
      <c r="D30" s="40"/>
      <c r="E30" s="41"/>
      <c r="F30" s="41"/>
      <c r="G30" s="54"/>
    </row>
    <row r="31" spans="1:7" s="2" customFormat="1" ht="12" customHeight="1">
      <c r="A31" s="36">
        <v>10</v>
      </c>
      <c r="B31" s="37" t="s">
        <v>55</v>
      </c>
      <c r="C31" s="37" t="s">
        <v>56</v>
      </c>
      <c r="D31" s="37" t="s">
        <v>30</v>
      </c>
      <c r="E31" s="38">
        <v>18.5</v>
      </c>
      <c r="F31" s="38"/>
      <c r="G31" s="53">
        <f>E31*F31</f>
        <v>0</v>
      </c>
    </row>
    <row r="32" spans="1:7" s="2" customFormat="1" ht="12" customHeight="1">
      <c r="A32" s="45">
        <v>11</v>
      </c>
      <c r="B32" s="46" t="s">
        <v>57</v>
      </c>
      <c r="C32" s="46" t="s">
        <v>58</v>
      </c>
      <c r="D32" s="46" t="s">
        <v>59</v>
      </c>
      <c r="E32" s="47">
        <v>0.57199999999999995</v>
      </c>
      <c r="F32" s="47"/>
      <c r="G32" s="56">
        <f>E32*F32</f>
        <v>0</v>
      </c>
    </row>
    <row r="33" spans="1:7" s="2" customFormat="1" ht="12" customHeight="1">
      <c r="A33" s="48"/>
      <c r="B33" s="49"/>
      <c r="C33" s="49" t="s">
        <v>60</v>
      </c>
      <c r="D33" s="49"/>
      <c r="E33" s="50">
        <v>0.57199999999999995</v>
      </c>
      <c r="F33" s="50"/>
      <c r="G33" s="57"/>
    </row>
    <row r="34" spans="1:7" s="2" customFormat="1" ht="28.15" customHeight="1">
      <c r="A34" s="16"/>
      <c r="B34" s="17" t="s">
        <v>6</v>
      </c>
      <c r="C34" s="17" t="s">
        <v>16</v>
      </c>
      <c r="D34" s="17"/>
      <c r="E34" s="18"/>
      <c r="F34" s="18"/>
      <c r="G34" s="52">
        <f>G35</f>
        <v>0</v>
      </c>
    </row>
    <row r="35" spans="1:7" s="2" customFormat="1" ht="21.6" customHeight="1">
      <c r="A35" s="36">
        <v>12</v>
      </c>
      <c r="B35" s="37" t="s">
        <v>61</v>
      </c>
      <c r="C35" s="37" t="s">
        <v>62</v>
      </c>
      <c r="D35" s="37" t="s">
        <v>39</v>
      </c>
      <c r="E35" s="38">
        <v>13.5</v>
      </c>
      <c r="F35" s="38"/>
      <c r="G35" s="53">
        <f>E35*F35</f>
        <v>0</v>
      </c>
    </row>
    <row r="36" spans="1:7" s="2" customFormat="1" ht="13.15" customHeight="1">
      <c r="A36" s="39"/>
      <c r="B36" s="40"/>
      <c r="C36" s="40" t="s">
        <v>63</v>
      </c>
      <c r="D36" s="40"/>
      <c r="E36" s="41"/>
      <c r="F36" s="41"/>
      <c r="G36" s="54"/>
    </row>
    <row r="37" spans="1:7" s="2" customFormat="1" ht="28.15" customHeight="1">
      <c r="A37" s="16"/>
      <c r="B37" s="17" t="s">
        <v>7</v>
      </c>
      <c r="C37" s="17" t="s">
        <v>17</v>
      </c>
      <c r="D37" s="17"/>
      <c r="E37" s="18"/>
      <c r="F37" s="18"/>
      <c r="G37" s="52">
        <f>SUM(G38:G41)</f>
        <v>0</v>
      </c>
    </row>
    <row r="38" spans="1:7" s="2" customFormat="1" ht="21.6" customHeight="1">
      <c r="A38" s="36">
        <v>13</v>
      </c>
      <c r="B38" s="37" t="s">
        <v>64</v>
      </c>
      <c r="C38" s="37" t="s">
        <v>65</v>
      </c>
      <c r="D38" s="37" t="s">
        <v>30</v>
      </c>
      <c r="E38" s="38">
        <v>61.5</v>
      </c>
      <c r="F38" s="38"/>
      <c r="G38" s="53">
        <f t="shared" ref="G38:G39" si="1">E38*F38</f>
        <v>0</v>
      </c>
    </row>
    <row r="39" spans="1:7" s="2" customFormat="1" ht="12" customHeight="1">
      <c r="A39" s="36">
        <v>14</v>
      </c>
      <c r="B39" s="37" t="s">
        <v>66</v>
      </c>
      <c r="C39" s="37" t="s">
        <v>67</v>
      </c>
      <c r="D39" s="37" t="s">
        <v>30</v>
      </c>
      <c r="E39" s="38">
        <v>61.5</v>
      </c>
      <c r="F39" s="38"/>
      <c r="G39" s="53">
        <f t="shared" si="1"/>
        <v>0</v>
      </c>
    </row>
    <row r="40" spans="1:7" s="2" customFormat="1" ht="21.6" customHeight="1">
      <c r="A40" s="45">
        <v>15</v>
      </c>
      <c r="B40" s="46" t="s">
        <v>68</v>
      </c>
      <c r="C40" s="46" t="s">
        <v>69</v>
      </c>
      <c r="D40" s="46" t="s">
        <v>30</v>
      </c>
      <c r="E40" s="47">
        <v>61.5</v>
      </c>
      <c r="F40" s="47"/>
      <c r="G40" s="56">
        <f>E40*F40</f>
        <v>0</v>
      </c>
    </row>
    <row r="41" spans="1:7" s="2" customFormat="1" ht="21.6" customHeight="1">
      <c r="A41" s="36">
        <v>16</v>
      </c>
      <c r="B41" s="37" t="s">
        <v>70</v>
      </c>
      <c r="C41" s="37" t="s">
        <v>71</v>
      </c>
      <c r="D41" s="37" t="s">
        <v>30</v>
      </c>
      <c r="E41" s="38">
        <v>61.5</v>
      </c>
      <c r="F41" s="38"/>
      <c r="G41" s="53">
        <f>E41*F41</f>
        <v>0</v>
      </c>
    </row>
    <row r="42" spans="1:7" s="2" customFormat="1" ht="28.15" customHeight="1">
      <c r="A42" s="16"/>
      <c r="B42" s="17" t="s">
        <v>8</v>
      </c>
      <c r="C42" s="17" t="s">
        <v>18</v>
      </c>
      <c r="D42" s="17"/>
      <c r="E42" s="18"/>
      <c r="F42" s="18"/>
      <c r="G42" s="52">
        <f>SUM(G43:G48)</f>
        <v>0</v>
      </c>
    </row>
    <row r="43" spans="1:7" s="2" customFormat="1" ht="12" customHeight="1">
      <c r="A43" s="36">
        <v>17</v>
      </c>
      <c r="B43" s="37" t="s">
        <v>72</v>
      </c>
      <c r="C43" s="37" t="s">
        <v>73</v>
      </c>
      <c r="D43" s="37" t="s">
        <v>74</v>
      </c>
      <c r="E43" s="38">
        <v>6</v>
      </c>
      <c r="F43" s="38"/>
      <c r="G43" s="53">
        <f t="shared" ref="G43:G44" si="2">E43*F43</f>
        <v>0</v>
      </c>
    </row>
    <row r="44" spans="1:7" s="2" customFormat="1" ht="12" customHeight="1">
      <c r="A44" s="36">
        <v>18</v>
      </c>
      <c r="B44" s="37" t="s">
        <v>75</v>
      </c>
      <c r="C44" s="37" t="s">
        <v>76</v>
      </c>
      <c r="D44" s="37" t="s">
        <v>74</v>
      </c>
      <c r="E44" s="38">
        <v>2</v>
      </c>
      <c r="F44" s="38"/>
      <c r="G44" s="53">
        <f t="shared" si="2"/>
        <v>0</v>
      </c>
    </row>
    <row r="45" spans="1:7" s="2" customFormat="1" ht="21.6" customHeight="1">
      <c r="A45" s="45">
        <v>19</v>
      </c>
      <c r="B45" s="46" t="s">
        <v>77</v>
      </c>
      <c r="C45" s="46" t="s">
        <v>78</v>
      </c>
      <c r="D45" s="46" t="s">
        <v>74</v>
      </c>
      <c r="E45" s="47">
        <v>2</v>
      </c>
      <c r="F45" s="47"/>
      <c r="G45" s="56">
        <f>E45*F45</f>
        <v>0</v>
      </c>
    </row>
    <row r="46" spans="1:7" s="2" customFormat="1" ht="12" customHeight="1">
      <c r="A46" s="36">
        <v>20</v>
      </c>
      <c r="B46" s="37" t="s">
        <v>79</v>
      </c>
      <c r="C46" s="37" t="s">
        <v>80</v>
      </c>
      <c r="D46" s="37" t="s">
        <v>74</v>
      </c>
      <c r="E46" s="38">
        <v>5</v>
      </c>
      <c r="F46" s="38"/>
      <c r="G46" s="53">
        <f>E46*F46</f>
        <v>0</v>
      </c>
    </row>
    <row r="47" spans="1:7" s="2" customFormat="1" ht="21.6" customHeight="1">
      <c r="A47" s="45">
        <v>21</v>
      </c>
      <c r="B47" s="46" t="s">
        <v>81</v>
      </c>
      <c r="C47" s="46" t="s">
        <v>82</v>
      </c>
      <c r="D47" s="46" t="s">
        <v>74</v>
      </c>
      <c r="E47" s="47">
        <v>5</v>
      </c>
      <c r="F47" s="47"/>
      <c r="G47" s="56">
        <f>E47*F47</f>
        <v>0</v>
      </c>
    </row>
    <row r="48" spans="1:7" s="2" customFormat="1" ht="21.6" customHeight="1">
      <c r="A48" s="36">
        <v>22</v>
      </c>
      <c r="B48" s="37" t="s">
        <v>83</v>
      </c>
      <c r="C48" s="37" t="s">
        <v>84</v>
      </c>
      <c r="D48" s="37" t="s">
        <v>74</v>
      </c>
      <c r="E48" s="38">
        <v>7</v>
      </c>
      <c r="F48" s="38"/>
      <c r="G48" s="53">
        <f>E48*F48</f>
        <v>0</v>
      </c>
    </row>
    <row r="49" spans="1:7" s="2" customFormat="1" ht="28.15" customHeight="1">
      <c r="A49" s="16"/>
      <c r="B49" s="17" t="s">
        <v>2</v>
      </c>
      <c r="C49" s="17" t="s">
        <v>19</v>
      </c>
      <c r="D49" s="17"/>
      <c r="E49" s="18"/>
      <c r="F49" s="18"/>
      <c r="G49" s="52">
        <f>SUM(G50:G59,G61:G62,G64)</f>
        <v>0</v>
      </c>
    </row>
    <row r="50" spans="1:7" s="2" customFormat="1" ht="21.6" customHeight="1">
      <c r="A50" s="36">
        <v>23</v>
      </c>
      <c r="B50" s="37" t="s">
        <v>85</v>
      </c>
      <c r="C50" s="37" t="s">
        <v>86</v>
      </c>
      <c r="D50" s="37" t="s">
        <v>87</v>
      </c>
      <c r="E50" s="38">
        <v>36.9</v>
      </c>
      <c r="F50" s="38"/>
      <c r="G50" s="53">
        <f>E50*F50</f>
        <v>0</v>
      </c>
    </row>
    <row r="51" spans="1:7" s="2" customFormat="1" ht="21.6" customHeight="1">
      <c r="A51" s="36">
        <v>24</v>
      </c>
      <c r="B51" s="37" t="s">
        <v>88</v>
      </c>
      <c r="C51" s="37" t="s">
        <v>89</v>
      </c>
      <c r="D51" s="37" t="s">
        <v>87</v>
      </c>
      <c r="E51" s="38">
        <v>12</v>
      </c>
      <c r="F51" s="38"/>
      <c r="G51" s="53">
        <f>E51*F51</f>
        <v>0</v>
      </c>
    </row>
    <row r="52" spans="1:7" s="2" customFormat="1" ht="21.6" customHeight="1">
      <c r="A52" s="45">
        <v>25</v>
      </c>
      <c r="B52" s="46" t="s">
        <v>90</v>
      </c>
      <c r="C52" s="46" t="s">
        <v>91</v>
      </c>
      <c r="D52" s="46" t="s">
        <v>74</v>
      </c>
      <c r="E52" s="47">
        <v>2</v>
      </c>
      <c r="F52" s="47"/>
      <c r="G52" s="56">
        <f t="shared" ref="G52:G53" si="3">E52*F52</f>
        <v>0</v>
      </c>
    </row>
    <row r="53" spans="1:7" s="2" customFormat="1" ht="21.6" customHeight="1">
      <c r="A53" s="45">
        <v>26</v>
      </c>
      <c r="B53" s="46" t="s">
        <v>92</v>
      </c>
      <c r="C53" s="46" t="s">
        <v>93</v>
      </c>
      <c r="D53" s="46" t="s">
        <v>74</v>
      </c>
      <c r="E53" s="47">
        <v>1</v>
      </c>
      <c r="F53" s="47"/>
      <c r="G53" s="56">
        <f t="shared" si="3"/>
        <v>0</v>
      </c>
    </row>
    <row r="54" spans="1:7" s="2" customFormat="1" ht="21.6" customHeight="1">
      <c r="A54" s="36">
        <v>27</v>
      </c>
      <c r="B54" s="37" t="s">
        <v>94</v>
      </c>
      <c r="C54" s="37" t="s">
        <v>95</v>
      </c>
      <c r="D54" s="37" t="s">
        <v>87</v>
      </c>
      <c r="E54" s="38">
        <v>65.7</v>
      </c>
      <c r="F54" s="38"/>
      <c r="G54" s="53">
        <f>E54*F54</f>
        <v>0</v>
      </c>
    </row>
    <row r="55" spans="1:7" s="2" customFormat="1" ht="21.6" customHeight="1">
      <c r="A55" s="45">
        <v>28</v>
      </c>
      <c r="B55" s="46" t="s">
        <v>96</v>
      </c>
      <c r="C55" s="46" t="s">
        <v>97</v>
      </c>
      <c r="D55" s="46" t="s">
        <v>74</v>
      </c>
      <c r="E55" s="47">
        <v>13</v>
      </c>
      <c r="F55" s="47"/>
      <c r="G55" s="56">
        <f t="shared" ref="G55:G56" si="4">E55*F55</f>
        <v>0</v>
      </c>
    </row>
    <row r="56" spans="1:7" s="2" customFormat="1" ht="21.6" customHeight="1">
      <c r="A56" s="45">
        <v>29</v>
      </c>
      <c r="B56" s="46" t="s">
        <v>98</v>
      </c>
      <c r="C56" s="46" t="s">
        <v>99</v>
      </c>
      <c r="D56" s="46" t="s">
        <v>74</v>
      </c>
      <c r="E56" s="47">
        <v>1</v>
      </c>
      <c r="F56" s="47"/>
      <c r="G56" s="56">
        <f t="shared" si="4"/>
        <v>0</v>
      </c>
    </row>
    <row r="57" spans="1:7" s="2" customFormat="1" ht="12" customHeight="1">
      <c r="A57" s="36">
        <v>30</v>
      </c>
      <c r="B57" s="37" t="s">
        <v>100</v>
      </c>
      <c r="C57" s="37" t="s">
        <v>101</v>
      </c>
      <c r="D57" s="37" t="s">
        <v>87</v>
      </c>
      <c r="E57" s="38">
        <v>67.7</v>
      </c>
      <c r="F57" s="38"/>
      <c r="G57" s="53">
        <f t="shared" ref="G57:G58" si="5">E57*F57</f>
        <v>0</v>
      </c>
    </row>
    <row r="58" spans="1:7" s="2" customFormat="1" ht="12" customHeight="1">
      <c r="A58" s="36">
        <v>31</v>
      </c>
      <c r="B58" s="37" t="s">
        <v>102</v>
      </c>
      <c r="C58" s="37" t="s">
        <v>103</v>
      </c>
      <c r="D58" s="37" t="s">
        <v>74</v>
      </c>
      <c r="E58" s="38">
        <v>2</v>
      </c>
      <c r="F58" s="38"/>
      <c r="G58" s="53">
        <f t="shared" si="5"/>
        <v>0</v>
      </c>
    </row>
    <row r="59" spans="1:7" s="2" customFormat="1" ht="12" customHeight="1">
      <c r="A59" s="45">
        <v>32</v>
      </c>
      <c r="B59" s="46" t="s">
        <v>104</v>
      </c>
      <c r="C59" s="46" t="s">
        <v>105</v>
      </c>
      <c r="D59" s="46" t="s">
        <v>74</v>
      </c>
      <c r="E59" s="47">
        <v>2</v>
      </c>
      <c r="F59" s="47"/>
      <c r="G59" s="56">
        <f>E59*F59</f>
        <v>0</v>
      </c>
    </row>
    <row r="60" spans="1:7" s="2" customFormat="1" ht="13.15" customHeight="1">
      <c r="A60" s="39"/>
      <c r="B60" s="40"/>
      <c r="C60" s="40" t="s">
        <v>106</v>
      </c>
      <c r="D60" s="40"/>
      <c r="E60" s="41"/>
      <c r="F60" s="41"/>
      <c r="G60" s="54"/>
    </row>
    <row r="61" spans="1:7" s="2" customFormat="1" ht="12" customHeight="1">
      <c r="A61" s="36">
        <v>33</v>
      </c>
      <c r="B61" s="37" t="s">
        <v>107</v>
      </c>
      <c r="C61" s="37" t="s">
        <v>108</v>
      </c>
      <c r="D61" s="37" t="s">
        <v>74</v>
      </c>
      <c r="E61" s="38">
        <v>1</v>
      </c>
      <c r="F61" s="38"/>
      <c r="G61" s="53">
        <f>E61*F61</f>
        <v>0</v>
      </c>
    </row>
    <row r="62" spans="1:7" s="2" customFormat="1" ht="12" customHeight="1">
      <c r="A62" s="45">
        <v>34</v>
      </c>
      <c r="B62" s="46" t="s">
        <v>109</v>
      </c>
      <c r="C62" s="46" t="s">
        <v>110</v>
      </c>
      <c r="D62" s="46" t="s">
        <v>74</v>
      </c>
      <c r="E62" s="47">
        <v>1</v>
      </c>
      <c r="F62" s="47"/>
      <c r="G62" s="56">
        <f>E62*F62</f>
        <v>0</v>
      </c>
    </row>
    <row r="63" spans="1:7" s="2" customFormat="1" ht="13.15" customHeight="1">
      <c r="A63" s="39"/>
      <c r="B63" s="40"/>
      <c r="C63" s="40" t="s">
        <v>106</v>
      </c>
      <c r="D63" s="40"/>
      <c r="E63" s="41"/>
      <c r="F63" s="41"/>
      <c r="G63" s="54"/>
    </row>
    <row r="64" spans="1:7" s="2" customFormat="1" ht="12" customHeight="1">
      <c r="A64" s="36">
        <v>35</v>
      </c>
      <c r="B64" s="37" t="s">
        <v>111</v>
      </c>
      <c r="C64" s="37" t="s">
        <v>112</v>
      </c>
      <c r="D64" s="37" t="s">
        <v>113</v>
      </c>
      <c r="E64" s="38">
        <v>1</v>
      </c>
      <c r="F64" s="38"/>
      <c r="G64" s="53">
        <f>E64*F64</f>
        <v>0</v>
      </c>
    </row>
    <row r="65" spans="1:7" s="2" customFormat="1" ht="87.75">
      <c r="A65" s="19"/>
      <c r="B65" s="20"/>
      <c r="C65" s="20" t="s">
        <v>114</v>
      </c>
      <c r="D65" s="20"/>
      <c r="E65" s="21"/>
      <c r="F65" s="21"/>
      <c r="G65" s="58"/>
    </row>
    <row r="66" spans="1:7" s="2" customFormat="1" ht="28.15" customHeight="1">
      <c r="A66" s="16"/>
      <c r="B66" s="17" t="s">
        <v>4</v>
      </c>
      <c r="C66" s="17" t="s">
        <v>20</v>
      </c>
      <c r="D66" s="17"/>
      <c r="E66" s="18"/>
      <c r="F66" s="18"/>
      <c r="G66" s="52">
        <f>SUM(G69,G67,G76,G78,G83,G84)</f>
        <v>0</v>
      </c>
    </row>
    <row r="67" spans="1:7" s="2" customFormat="1" ht="12" customHeight="1">
      <c r="A67" s="36">
        <v>36</v>
      </c>
      <c r="B67" s="37" t="s">
        <v>115</v>
      </c>
      <c r="C67" s="37" t="s">
        <v>116</v>
      </c>
      <c r="D67" s="37" t="s">
        <v>30</v>
      </c>
      <c r="E67" s="38">
        <v>60</v>
      </c>
      <c r="F67" s="38"/>
      <c r="G67" s="53">
        <f>E67*F67</f>
        <v>0</v>
      </c>
    </row>
    <row r="68" spans="1:7" s="2" customFormat="1" ht="13.15" customHeight="1">
      <c r="A68" s="39"/>
      <c r="B68" s="40"/>
      <c r="C68" s="40" t="s">
        <v>117</v>
      </c>
      <c r="D68" s="40"/>
      <c r="E68" s="41"/>
      <c r="F68" s="41"/>
      <c r="G68" s="54"/>
    </row>
    <row r="69" spans="1:7" s="2" customFormat="1" ht="21.6" customHeight="1">
      <c r="A69" s="36">
        <v>37</v>
      </c>
      <c r="B69" s="37" t="s">
        <v>118</v>
      </c>
      <c r="C69" s="37" t="s">
        <v>119</v>
      </c>
      <c r="D69" s="37" t="s">
        <v>120</v>
      </c>
      <c r="E69" s="38">
        <v>53.259</v>
      </c>
      <c r="F69" s="38"/>
      <c r="G69" s="53">
        <f>E69*F69</f>
        <v>0</v>
      </c>
    </row>
    <row r="70" spans="1:7" s="2" customFormat="1" ht="13.15" customHeight="1">
      <c r="A70" s="19"/>
      <c r="B70" s="20"/>
      <c r="C70" s="20" t="s">
        <v>121</v>
      </c>
      <c r="D70" s="20"/>
      <c r="E70" s="21"/>
      <c r="F70" s="21"/>
      <c r="G70" s="58"/>
    </row>
    <row r="71" spans="1:7" s="2" customFormat="1" ht="12" customHeight="1">
      <c r="A71" s="22"/>
      <c r="B71" s="23"/>
      <c r="C71" s="23" t="s">
        <v>122</v>
      </c>
      <c r="D71" s="23"/>
      <c r="E71" s="24">
        <v>8.4870000000000001</v>
      </c>
      <c r="F71" s="24"/>
      <c r="G71" s="59"/>
    </row>
    <row r="72" spans="1:7" s="2" customFormat="1" ht="12" customHeight="1">
      <c r="A72" s="22"/>
      <c r="B72" s="23"/>
      <c r="C72" s="23" t="s">
        <v>123</v>
      </c>
      <c r="D72" s="23"/>
      <c r="E72" s="24">
        <v>6.0270000000000001</v>
      </c>
      <c r="F72" s="24"/>
      <c r="G72" s="59"/>
    </row>
    <row r="73" spans="1:7" s="2" customFormat="1" ht="12" customHeight="1">
      <c r="A73" s="22"/>
      <c r="B73" s="23"/>
      <c r="C73" s="23" t="s">
        <v>124</v>
      </c>
      <c r="D73" s="23"/>
      <c r="E73" s="24">
        <v>30.75</v>
      </c>
      <c r="F73" s="24"/>
      <c r="G73" s="59"/>
    </row>
    <row r="74" spans="1:7" s="2" customFormat="1" ht="12" customHeight="1">
      <c r="A74" s="22"/>
      <c r="B74" s="23"/>
      <c r="C74" s="23" t="s">
        <v>125</v>
      </c>
      <c r="D74" s="23"/>
      <c r="E74" s="24">
        <v>7.9950000000000001</v>
      </c>
      <c r="F74" s="24"/>
      <c r="G74" s="59"/>
    </row>
    <row r="75" spans="1:7" s="2" customFormat="1" ht="12" customHeight="1">
      <c r="A75" s="25"/>
      <c r="B75" s="26"/>
      <c r="C75" s="26" t="s">
        <v>126</v>
      </c>
      <c r="D75" s="26"/>
      <c r="E75" s="27">
        <v>53.259</v>
      </c>
      <c r="F75" s="27"/>
      <c r="G75" s="60"/>
    </row>
    <row r="76" spans="1:7" s="2" customFormat="1" ht="12" customHeight="1">
      <c r="A76" s="36">
        <v>38</v>
      </c>
      <c r="B76" s="37" t="s">
        <v>127</v>
      </c>
      <c r="C76" s="37" t="s">
        <v>128</v>
      </c>
      <c r="D76" s="37" t="s">
        <v>120</v>
      </c>
      <c r="E76" s="38">
        <v>798.88499999999999</v>
      </c>
      <c r="F76" s="38"/>
      <c r="G76" s="53">
        <f>E76*F76</f>
        <v>0</v>
      </c>
    </row>
    <row r="77" spans="1:7" s="2" customFormat="1" ht="12" customHeight="1">
      <c r="A77" s="42"/>
      <c r="B77" s="43"/>
      <c r="C77" s="43" t="s">
        <v>129</v>
      </c>
      <c r="D77" s="43"/>
      <c r="E77" s="44">
        <v>798.88499999999999</v>
      </c>
      <c r="F77" s="44"/>
      <c r="G77" s="55"/>
    </row>
    <row r="78" spans="1:7" s="2" customFormat="1" ht="21.6" customHeight="1">
      <c r="A78" s="36">
        <v>39</v>
      </c>
      <c r="B78" s="37" t="s">
        <v>130</v>
      </c>
      <c r="C78" s="37" t="s">
        <v>131</v>
      </c>
      <c r="D78" s="37" t="s">
        <v>120</v>
      </c>
      <c r="E78" s="38">
        <v>47.231999999999999</v>
      </c>
      <c r="F78" s="38"/>
      <c r="G78" s="53">
        <f>E78*F78</f>
        <v>0</v>
      </c>
    </row>
    <row r="79" spans="1:7" s="2" customFormat="1" ht="12" customHeight="1">
      <c r="A79" s="22"/>
      <c r="B79" s="23"/>
      <c r="C79" s="23" t="s">
        <v>122</v>
      </c>
      <c r="D79" s="23"/>
      <c r="E79" s="24">
        <v>8.4870000000000001</v>
      </c>
      <c r="F79" s="24"/>
      <c r="G79" s="59"/>
    </row>
    <row r="80" spans="1:7" s="2" customFormat="1" ht="12" customHeight="1">
      <c r="A80" s="22"/>
      <c r="B80" s="23"/>
      <c r="C80" s="23" t="s">
        <v>132</v>
      </c>
      <c r="D80" s="23"/>
      <c r="E80" s="24">
        <v>7.9950000000000001</v>
      </c>
      <c r="F80" s="24"/>
      <c r="G80" s="59"/>
    </row>
    <row r="81" spans="1:7" s="2" customFormat="1" ht="12" customHeight="1">
      <c r="A81" s="22"/>
      <c r="B81" s="23"/>
      <c r="C81" s="23" t="s">
        <v>133</v>
      </c>
      <c r="D81" s="23"/>
      <c r="E81" s="24">
        <v>30.75</v>
      </c>
      <c r="F81" s="24"/>
      <c r="G81" s="59"/>
    </row>
    <row r="82" spans="1:7" s="2" customFormat="1" ht="12" customHeight="1">
      <c r="A82" s="25"/>
      <c r="B82" s="26"/>
      <c r="C82" s="26" t="s">
        <v>126</v>
      </c>
      <c r="D82" s="26"/>
      <c r="E82" s="27">
        <v>47.231999999999999</v>
      </c>
      <c r="F82" s="27"/>
      <c r="G82" s="60"/>
    </row>
    <row r="83" spans="1:7" s="2" customFormat="1" ht="21.6" customHeight="1">
      <c r="A83" s="36">
        <v>40</v>
      </c>
      <c r="B83" s="37" t="s">
        <v>134</v>
      </c>
      <c r="C83" s="37" t="s">
        <v>135</v>
      </c>
      <c r="D83" s="37" t="s">
        <v>120</v>
      </c>
      <c r="E83" s="38">
        <v>6.0270000000000001</v>
      </c>
      <c r="F83" s="38"/>
      <c r="G83" s="53">
        <f t="shared" ref="G83:G84" si="6">E83*F83</f>
        <v>0</v>
      </c>
    </row>
    <row r="84" spans="1:7" s="2" customFormat="1" ht="21.6" customHeight="1">
      <c r="A84" s="36">
        <v>41</v>
      </c>
      <c r="B84" s="37" t="s">
        <v>136</v>
      </c>
      <c r="C84" s="37" t="s">
        <v>137</v>
      </c>
      <c r="D84" s="37" t="s">
        <v>39</v>
      </c>
      <c r="E84" s="38">
        <v>7.1</v>
      </c>
      <c r="F84" s="38"/>
      <c r="G84" s="53">
        <f t="shared" si="6"/>
        <v>0</v>
      </c>
    </row>
    <row r="85" spans="1:7" s="2" customFormat="1" ht="12" customHeight="1">
      <c r="A85" s="22"/>
      <c r="B85" s="23"/>
      <c r="C85" s="23" t="s">
        <v>138</v>
      </c>
      <c r="D85" s="23"/>
      <c r="E85" s="24">
        <v>7.1</v>
      </c>
      <c r="F85" s="24"/>
      <c r="G85" s="24"/>
    </row>
    <row r="86" spans="1:7" s="2" customFormat="1" ht="12" customHeight="1">
      <c r="A86" s="22"/>
      <c r="B86" s="23"/>
      <c r="C86" s="23"/>
      <c r="D86" s="23"/>
      <c r="E86" s="24"/>
      <c r="F86" s="24"/>
      <c r="G86" s="24"/>
    </row>
    <row r="87" spans="1:7" s="2" customFormat="1" ht="20.100000000000001" customHeight="1">
      <c r="A87" s="28"/>
      <c r="B87" s="29"/>
      <c r="C87" s="29" t="s">
        <v>143</v>
      </c>
      <c r="D87" s="29"/>
      <c r="E87" s="30"/>
      <c r="F87" s="30"/>
      <c r="G87" s="61">
        <f>SUM(G83:G84,G76,G78,G69,G67,G64,G62,G61,G59,G58,G50:G57,G43:G48,G38:G41,G35,G31:G32,G29,G27,G25,G23,G19:G21,G17,G15)</f>
        <v>0</v>
      </c>
    </row>
    <row r="88" spans="1:7" ht="20.100000000000001" customHeight="1">
      <c r="C88" s="62" t="s">
        <v>144</v>
      </c>
      <c r="G88" s="63">
        <f>G87*0.2</f>
        <v>0</v>
      </c>
    </row>
    <row r="89" spans="1:7" ht="20.100000000000001" customHeight="1">
      <c r="C89" s="29" t="s">
        <v>145</v>
      </c>
      <c r="G89" s="64">
        <f>G87+G88</f>
        <v>0</v>
      </c>
    </row>
    <row r="91" spans="1:7" ht="9.6" customHeight="1">
      <c r="A91" s="31" t="s">
        <v>146</v>
      </c>
      <c r="B91" s="2" t="s">
        <v>147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77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Zadanie</vt:lpstr>
      <vt:lpstr>Zadanie!Názvy_tlače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Hesek Ľubomír</cp:lastModifiedBy>
  <cp:lastPrinted>2018-07-16T18:03:03Z</cp:lastPrinted>
  <dcterms:created xsi:type="dcterms:W3CDTF">2019-05-13T10:01:36Z</dcterms:created>
  <dcterms:modified xsi:type="dcterms:W3CDTF">2019-10-01T11:24:32Z</dcterms:modified>
</cp:coreProperties>
</file>