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2020\07 ZS Gessayova - hygienické zariadenia pavilon B3\_Projektova dokumentacia pre VO\PDF\"/>
    </mc:Choice>
  </mc:AlternateContent>
  <xr:revisionPtr revIDLastSave="0" documentId="8_{C806582F-31D0-41DE-8A9F-6E6A8C9A7B12}" xr6:coauthVersionLast="36" xr6:coauthVersionMax="36" xr10:uidLastSave="{00000000-0000-0000-0000-000000000000}"/>
  <bookViews>
    <workbookView xWindow="0" yWindow="0" windowWidth="28800" windowHeight="14175" tabRatio="808" xr2:uid="{75B2890B-BB01-4452-8FD2-5DE73C8A544B}"/>
  </bookViews>
  <sheets>
    <sheet name="Výkaz výmer" sheetId="13" r:id="rId1"/>
  </sheets>
  <definedNames>
    <definedName name="_xlnm.Print_Titles" localSheetId="0">'Výkaz výmer'!$1:$5</definedName>
    <definedName name="_xlnm.Print_Area" localSheetId="0">'Výkaz výmer'!$A$1:$F$176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3" l="1"/>
  <c r="F34" i="13"/>
  <c r="F33" i="13"/>
  <c r="D45" i="13"/>
  <c r="F45" i="13" s="1"/>
  <c r="D39" i="13"/>
  <c r="F39" i="13" s="1"/>
  <c r="D66" i="13"/>
  <c r="F66" i="13" s="1"/>
  <c r="D62" i="13"/>
  <c r="D63" i="13" s="1"/>
  <c r="D65" i="13" s="1"/>
  <c r="D118" i="13"/>
  <c r="D119" i="13" s="1"/>
  <c r="F119" i="13" s="1"/>
  <c r="D99" i="13"/>
  <c r="D103" i="13" s="1"/>
  <c r="F103" i="13" s="1"/>
  <c r="D100" i="13"/>
  <c r="F100" i="13" s="1"/>
  <c r="D101" i="13"/>
  <c r="D105" i="13" s="1"/>
  <c r="F105" i="13" s="1"/>
  <c r="D98" i="13"/>
  <c r="F98" i="13" s="1"/>
  <c r="F173" i="13"/>
  <c r="F172" i="13"/>
  <c r="F171" i="13"/>
  <c r="F170" i="13"/>
  <c r="F169" i="13"/>
  <c r="F168" i="13"/>
  <c r="F167" i="13"/>
  <c r="F166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0" i="13"/>
  <c r="F139" i="13"/>
  <c r="F138" i="13"/>
  <c r="F137" i="13"/>
  <c r="F134" i="13"/>
  <c r="F133" i="13"/>
  <c r="F132" i="13"/>
  <c r="F129" i="13"/>
  <c r="F128" i="13"/>
  <c r="F127" i="13"/>
  <c r="F126" i="13"/>
  <c r="F123" i="13"/>
  <c r="F120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1" i="13"/>
  <c r="F99" i="13"/>
  <c r="F97" i="13"/>
  <c r="F96" i="13"/>
  <c r="F95" i="13"/>
  <c r="F94" i="13"/>
  <c r="F93" i="13"/>
  <c r="F92" i="13"/>
  <c r="F91" i="13"/>
  <c r="F90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3" i="13"/>
  <c r="F72" i="13"/>
  <c r="F71" i="13"/>
  <c r="F70" i="13"/>
  <c r="F69" i="13"/>
  <c r="F68" i="13"/>
  <c r="F67" i="13"/>
  <c r="F64" i="13"/>
  <c r="F61" i="13"/>
  <c r="F60" i="13"/>
  <c r="F58" i="13"/>
  <c r="F57" i="13"/>
  <c r="F55" i="13"/>
  <c r="F53" i="13"/>
  <c r="F52" i="13"/>
  <c r="F50" i="13"/>
  <c r="F46" i="13"/>
  <c r="F44" i="13"/>
  <c r="F43" i="13"/>
  <c r="F42" i="13"/>
  <c r="F41" i="13"/>
  <c r="F40" i="13"/>
  <c r="F31" i="13"/>
  <c r="F30" i="13"/>
  <c r="F29" i="13"/>
  <c r="F28" i="13"/>
  <c r="F27" i="13"/>
  <c r="F25" i="13"/>
  <c r="F24" i="13"/>
  <c r="F23" i="13"/>
  <c r="F22" i="13"/>
  <c r="F21" i="13"/>
  <c r="F19" i="13"/>
  <c r="F18" i="13"/>
  <c r="F17" i="13"/>
  <c r="F14" i="13"/>
  <c r="F16" i="13"/>
  <c r="F13" i="13"/>
  <c r="F12" i="13"/>
  <c r="F9" i="13"/>
  <c r="F8" i="13"/>
  <c r="F7" i="13"/>
  <c r="F26" i="13"/>
  <c r="D102" i="13" l="1"/>
  <c r="F102" i="13" s="1"/>
  <c r="D104" i="13"/>
  <c r="F104" i="13" s="1"/>
  <c r="F63" i="13"/>
  <c r="F65" i="13"/>
  <c r="F11" i="13"/>
  <c r="F10" i="13"/>
  <c r="F32" i="13"/>
  <c r="F15" i="13"/>
  <c r="F51" i="13"/>
  <c r="F59" i="13"/>
  <c r="F62" i="13"/>
  <c r="F118" i="13"/>
  <c r="F54" i="13"/>
  <c r="F56" i="13"/>
  <c r="F20" i="13"/>
  <c r="F174" i="13" l="1"/>
  <c r="F175" i="13" s="1"/>
  <c r="F176" i="13" s="1"/>
</calcChain>
</file>

<file path=xl/sharedStrings.xml><?xml version="1.0" encoding="utf-8"?>
<sst xmlns="http://schemas.openxmlformats.org/spreadsheetml/2006/main" count="313" uniqueCount="177">
  <si>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</si>
  <si>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m</t>
  </si>
  <si>
    <t>ks</t>
  </si>
  <si>
    <t>č.</t>
  </si>
  <si>
    <t>Položka</t>
  </si>
  <si>
    <t>MJ</t>
  </si>
  <si>
    <t>Množstvo</t>
  </si>
  <si>
    <t>Jednotková cena</t>
  </si>
  <si>
    <t>Cena celkom</t>
  </si>
  <si>
    <t>STAVEBNÁ ČASŤ</t>
  </si>
  <si>
    <t>Vybúranie priečok z tehál hr. 125 mm, presun, odvoz a likvidácia sute</t>
  </si>
  <si>
    <t>Nivelačná stierka podlahová KNAUF alebo ekvivalent do hr. 3 mm</t>
  </si>
  <si>
    <t>Zhotovenie hydroizolácie - tekutou fóliou hr. 2 mm</t>
  </si>
  <si>
    <t>Tekutá fólia hr. 2 mm</t>
  </si>
  <si>
    <t>kg</t>
  </si>
  <si>
    <t>Disperzný spojovací a prídržný náter</t>
  </si>
  <si>
    <t>Zhotovenie hydroizolácie styku stien a podlahy - tekutou fóliou + izolačnými páskami a rohmi</t>
  </si>
  <si>
    <t>Izolačná páska DB 70 (10 m)</t>
  </si>
  <si>
    <t>Dodávka a montáž obkladu vrátane špárovania, silikónu, rohových a ukončovacích líšt</t>
  </si>
  <si>
    <t>Dodávka a montáž protišmykovej dlažby vrátane špárovania a silikónu</t>
  </si>
  <si>
    <t>Škárovacia malta Extrém FME 80 - 20 kg - pre bazény, vodojemy</t>
  </si>
  <si>
    <t>VYKUROVANIE</t>
  </si>
  <si>
    <t>ZTI - KANALIZÁCIA + VODOVOD</t>
  </si>
  <si>
    <t xml:space="preserve">Umývadlo bez výtokových armatúr so zápachovou uzávierkou JIKA LAUFEN   </t>
  </si>
  <si>
    <t>Rohový ventil Schell</t>
  </si>
  <si>
    <t>Montáž výlevky keramickej závesnej vrátane montáže batérie</t>
  </si>
  <si>
    <t xml:space="preserve">Špeciálny výrobok výlevka+nástenná batéria  </t>
  </si>
  <si>
    <t>Sitko do pisoárov Nova, antikorová oceľ</t>
  </si>
  <si>
    <t>Deliaca stena medzi pisoáre CROSSLINE</t>
  </si>
  <si>
    <t>DVERE</t>
  </si>
  <si>
    <t>ELEKTROINŠTALÁCIA</t>
  </si>
  <si>
    <t>kplt.</t>
  </si>
  <si>
    <t>STOLÁRSKE VÝROBKY</t>
  </si>
  <si>
    <t>Dodávka a montáž deliacej steny s dverami: doska laminovaná DTD 28 mm s melamínovým povrchom odolným voči poškriabaniu v ALU profile, Kovanie: kľučky, nožičky - ALU ELO X, (š x v) 1100 x 2000 mm</t>
  </si>
  <si>
    <t>DPH:</t>
  </si>
  <si>
    <t>Spolu s DPH:</t>
  </si>
  <si>
    <t>Náter olejový - steny</t>
  </si>
  <si>
    <t xml:space="preserve">Montáž vykurovacieho telesa panelového dvojradového výšky 400 mm/ dĺžky 1200 - 1400 mm   </t>
  </si>
  <si>
    <t>Montáž pisoáru do murovanej steny, vrátane montážneho materiálu, silikónu a sifónu pre pisoár, zapojenie kabeláže senzoru splachovania</t>
  </si>
  <si>
    <t>Dodávka WC misy napr. Aqualine Keramika - WC kombi, Rimless, Soft Close, biela PB103 + sklopné sedátko</t>
  </si>
  <si>
    <t>Maľba stropov a prievlakov, 2x náter vodou riediteľný, biely</t>
  </si>
  <si>
    <t>Maľba stien od 2,0 m po strop, 2x náter vodou riediteľný, biely</t>
  </si>
  <si>
    <r>
      <t>Omietka vnút. stien zo such.zm. hladká pod obklad+cem. prednástrek Baumit (</t>
    </r>
    <r>
      <rPr>
        <sz val="9"/>
        <color rgb="FFFF0000"/>
        <rFont val="Calibri"/>
        <family val="2"/>
        <charset val="238"/>
        <scheme val="minor"/>
      </rPr>
      <t>steny, z ktorých bol osekaný obklad + nové murované priečky</t>
    </r>
    <r>
      <rPr>
        <sz val="9"/>
        <color theme="1"/>
        <rFont val="Calibri"/>
        <family val="2"/>
        <charset val="238"/>
        <scheme val="minor"/>
      </rPr>
      <t>)</t>
    </r>
  </si>
  <si>
    <t>Vybúranie existujúceho rozvodu ÚK (rozvody ÚK - 2 stúpacie potrubia + dopojenie radiátorov)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</si>
  <si>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</si>
  <si>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r>
      <t>Vybúranie keramickej dlažby, presun, odvoz a likvidácia sute (</t>
    </r>
    <r>
      <rPr>
        <sz val="9"/>
        <color rgb="FFFF0000"/>
        <rFont val="Calibri"/>
        <family val="2"/>
        <charset val="238"/>
        <scheme val="minor"/>
      </rPr>
      <t>vybúraná komplet dlažba</t>
    </r>
    <r>
      <rPr>
        <sz val="9"/>
        <color theme="1"/>
        <rFont val="Calibri"/>
        <family val="2"/>
        <charset val="238"/>
        <scheme val="minor"/>
      </rPr>
      <t>)</t>
    </r>
  </si>
  <si>
    <r>
      <t>Cementový poter - zálievka vybúraných trás v podlahe š = 300 mm (ÚK, SV, požiarna voda, TÚV) (</t>
    </r>
    <r>
      <rPr>
        <sz val="9"/>
        <color rgb="FFFF0000"/>
        <rFont val="Calibri"/>
        <family val="2"/>
        <charset val="238"/>
        <scheme val="minor"/>
      </rPr>
      <t>1.NP - pripojenie na hlavný rozvod, trasa k jadru, v ktorom sú stúpacie potrubia + trasa SV zo stupačky k pisoárom - v podlahe + búranie hlavného rozvodu v podlahe v pavilóne B2 pod schodiskom</t>
    </r>
    <r>
      <rPr>
        <sz val="9"/>
        <color theme="1"/>
        <rFont val="Calibri"/>
        <family val="2"/>
        <charset val="238"/>
        <scheme val="minor"/>
      </rPr>
      <t>)</t>
    </r>
  </si>
  <si>
    <t>Vysekanie drážok v podlahe pre potrubné rozvody a podlahové vpuste</t>
  </si>
  <si>
    <t>Vysekanie drážok v stenách pre potrubné rozvody</t>
  </si>
  <si>
    <t>Odpojenie a spätné pripojenie existujúcich vykurovacích telies na nové odbočky zo stúpacích potrubí vykurovania</t>
  </si>
  <si>
    <t>Montáž WC misy a sedátka</t>
  </si>
  <si>
    <t>Montáž rohového ventilu</t>
  </si>
  <si>
    <t>Montáž bidetu z bieleho diturvitu bez bidetovej súpravy</t>
  </si>
  <si>
    <t>Bidet závesný 360x560x400, farba biela, 1 otvor pre batériu, 2 postranné otvory pre prívod vody vlavo a vpravo, napr. JIKA CUBITO, alebo alternatíva</t>
  </si>
  <si>
    <t>Montáž bidetových súprav</t>
  </si>
  <si>
    <t>Sifón bidetový, 032, celokovový s chrómovou povrchovou úpravou</t>
  </si>
  <si>
    <t>Bidetová batéria stojánková páková, vyššia stredná trieda, napr. HANSA, alebo alternatíva</t>
  </si>
  <si>
    <t>Montáž zápachovej uzávierky pre zariadovacie predmety, umývadlová do D 40</t>
  </si>
  <si>
    <t>Sifón, 5/4" - 32 mm - plastový</t>
  </si>
  <si>
    <t>Ventil odvzdušňovací závitový samočinný MTR DN 10</t>
  </si>
  <si>
    <t>Ventil regul, závit, termost. bez hlavice ovi. RDV 80 G 3/8</t>
  </si>
  <si>
    <t>Hlavica ovládania termost. ventilov RD, RD 80R</t>
  </si>
  <si>
    <t>Vykurovacie telesá - tlakové skúšky vodou</t>
  </si>
  <si>
    <t>Montáž umývadla bez výtokovej armatúry z bieleho diturvitu so zápachovou uzávierkou na konzol, š=650 mm do murovanej steny, vrátane montážneho materiálu a silikónu</t>
  </si>
  <si>
    <t>KONŠTRUKCIE DOPLNKOVÉ KOVOVÉ</t>
  </si>
  <si>
    <t xml:space="preserve">Zásuvka jednoduchá 230V,50Hz </t>
  </si>
  <si>
    <t>Vodič ZŽ 6</t>
  </si>
  <si>
    <t>Wago svorky 2</t>
  </si>
  <si>
    <t>Wago svorky 3</t>
  </si>
  <si>
    <t>Wago svorky 4</t>
  </si>
  <si>
    <t>Prístrojová krabica</t>
  </si>
  <si>
    <t>Prípojnica EPP</t>
  </si>
  <si>
    <t>Pomocný montážny materiál</t>
  </si>
  <si>
    <t>Vypracovanie revíznej správy</t>
  </si>
  <si>
    <t>%</t>
  </si>
  <si>
    <t>Spolu montáž - elektroinštalácia</t>
  </si>
  <si>
    <t>Spolu montáž - svietidlá</t>
  </si>
  <si>
    <t>kplt</t>
  </si>
  <si>
    <t>Kábel CYKYLO-J 3X1,5 PLOCHÝ</t>
  </si>
  <si>
    <t>Istič 16B - zásuvky + pisoáre</t>
  </si>
  <si>
    <t>Istič 10A - Svietidlá</t>
  </si>
  <si>
    <t>Kábel CYKY-O 3x2,5</t>
  </si>
  <si>
    <t>Kábel CYYp 2x1,5 (2Bx1,5) plochý</t>
  </si>
  <si>
    <t>Dodávka a montáž - sanitárne oddelovacie steny priečky vysokotlakovaného laminátu o hrúbke 10 mm</t>
  </si>
  <si>
    <r>
      <t>Priečky hr. 100 mm (</t>
    </r>
    <r>
      <rPr>
        <sz val="9"/>
        <color rgb="FFFF0000"/>
        <rFont val="Calibri"/>
        <family val="2"/>
        <charset val="238"/>
        <scheme val="minor"/>
      </rPr>
      <t>nové priečky, kapotáž stupačiek</t>
    </r>
    <r>
      <rPr>
        <sz val="9"/>
        <color theme="1"/>
        <rFont val="Calibri"/>
        <family val="2"/>
        <charset val="238"/>
        <scheme val="minor"/>
      </rPr>
      <t>)</t>
    </r>
  </si>
  <si>
    <r>
      <t>Prebrúsenie, lokálne vyspravenie nerovností podlahy (</t>
    </r>
    <r>
      <rPr>
        <sz val="9"/>
        <color rgb="FFFF0000"/>
        <rFont val="Calibri"/>
        <family val="2"/>
        <charset val="238"/>
        <scheme val="minor"/>
      </rPr>
      <t>po odstránení dlažby a vyrovnávajúceho poteru, pred nivelačkou</t>
    </r>
    <r>
      <rPr>
        <sz val="9"/>
        <color theme="1"/>
        <rFont val="Calibri"/>
        <family val="2"/>
        <charset val="238"/>
        <scheme val="minor"/>
      </rPr>
      <t>)</t>
    </r>
  </si>
  <si>
    <t>D+M Kombinované madlo k umývadlu – pravé, biele</t>
  </si>
  <si>
    <t>D+M Kombinované madlo k umývadlu – ľavé, biele</t>
  </si>
  <si>
    <t>D+M Podporné madlo k WC – pravé, biele</t>
  </si>
  <si>
    <t>D+M Podporné madlo WC – ľavé, biele</t>
  </si>
  <si>
    <r>
      <t>SOS tlačítko signalizačného systému núdzového volania, zvuková signalizácia - (</t>
    </r>
    <r>
      <rPr>
        <sz val="9"/>
        <color rgb="FFFF0000"/>
        <rFont val="Calibri"/>
        <family val="2"/>
        <charset val="238"/>
        <scheme val="minor"/>
      </rPr>
      <t>prívod zo svetelného okruhu - ak je to možné, resp. riešiť diaľkovo - zariadením na baterky</t>
    </r>
    <r>
      <rPr>
        <sz val="9"/>
        <color theme="1"/>
        <rFont val="Calibri"/>
        <family val="2"/>
        <charset val="238"/>
        <scheme val="minor"/>
      </rPr>
      <t>)</t>
    </r>
  </si>
  <si>
    <t>Dodávka a montáž dverného kompletu (600 x 1970 mm) PRAVÉ, oceľová zárubňa, dvere plné drevené s polodrážkou, vrátane kovania a náteru oceľovej zárubne</t>
  </si>
  <si>
    <t>Dodávka a montáž dverného kompletu (800 x 1970 mm) PRAVÉ, oceľová zárubňa, dvere plné drevené s polodrážkou, vrátane kovania a náteru oceľovej zárubne</t>
  </si>
  <si>
    <t>Dodávka a montáž dverného kompletu (800 x 1970 mm) ĽAVÉ, oceľová zárubňa, dvere plné drevené s polodrážkou, vrátane kovania a náteru oceľovej zárubne</t>
  </si>
  <si>
    <t>Montáž batérie umývadlovej, stojankovej</t>
  </si>
  <si>
    <r>
      <t>Schell tlačný umyvadlový stojánkový ventil 1/2" PETIT SC s reguláciou času (</t>
    </r>
    <r>
      <rPr>
        <i/>
        <sz val="9"/>
        <color rgb="FFFF0000"/>
        <rFont val="Calibri"/>
        <family val="2"/>
        <charset val="238"/>
        <scheme val="minor"/>
      </rPr>
      <t>alebo stojánková batéria na studenú vodu</t>
    </r>
    <r>
      <rPr>
        <i/>
        <sz val="9"/>
        <color rgb="FF0070C0"/>
        <rFont val="Calibri"/>
        <family val="2"/>
        <charset val="238"/>
        <scheme val="minor"/>
      </rPr>
      <t>)</t>
    </r>
  </si>
  <si>
    <r>
      <t>Stojánková umývadlová batéria</t>
    </r>
    <r>
      <rPr>
        <i/>
        <sz val="9"/>
        <color rgb="FFFF0000"/>
        <rFont val="Calibri"/>
        <family val="2"/>
        <charset val="238"/>
        <scheme val="minor"/>
      </rPr>
      <t xml:space="preserve"> pre invalidov</t>
    </r>
  </si>
  <si>
    <r>
      <t xml:space="preserve">Dodávka WC misy + sklopné sedátko </t>
    </r>
    <r>
      <rPr>
        <i/>
        <sz val="9"/>
        <color rgb="FFFF0000"/>
        <rFont val="Calibri"/>
        <family val="2"/>
        <charset val="238"/>
        <scheme val="minor"/>
      </rPr>
      <t>pre invalidov</t>
    </r>
  </si>
  <si>
    <r>
      <t xml:space="preserve">Montáž WC misy a sedátka </t>
    </r>
    <r>
      <rPr>
        <sz val="9"/>
        <color rgb="FFFF0000"/>
        <rFont val="Calibri"/>
        <family val="2"/>
        <charset val="238"/>
        <scheme val="minor"/>
      </rPr>
      <t>pre invalidov</t>
    </r>
  </si>
  <si>
    <t>SPOLU bez DPH:</t>
  </si>
  <si>
    <r>
      <t xml:space="preserve">Demontáž obkladov, </t>
    </r>
    <r>
      <rPr>
        <i/>
        <u/>
        <sz val="9"/>
        <color theme="1"/>
        <rFont val="Calibri"/>
        <family val="2"/>
        <charset val="238"/>
        <scheme val="minor"/>
      </rPr>
      <t>presun, odvoz a likvidácia sute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rgb="FFFF0000"/>
        <rFont val="Calibri"/>
        <family val="2"/>
        <charset val="238"/>
        <scheme val="minor"/>
      </rPr>
      <t>obklad na stenách, ktoré sa nebudú búrať</t>
    </r>
    <r>
      <rPr>
        <sz val="9"/>
        <color theme="1"/>
        <rFont val="Calibri"/>
        <family val="2"/>
        <charset val="238"/>
        <scheme val="minor"/>
      </rPr>
      <t>)</t>
    </r>
  </si>
  <si>
    <t>Hrubé zaomietanie drážok v stenách pre potrubné rozvody a kabeláž</t>
  </si>
  <si>
    <t>ZARIAĎOVACIE PREDMETY</t>
  </si>
  <si>
    <t>Pisoár s integrovaným vodivostným splachovačom</t>
  </si>
  <si>
    <t>Podlahova vpust HL80 - D+M</t>
  </si>
  <si>
    <t>Potrubie kanal. z PVC-U rúr hrdlových odpadné D 75x1,8</t>
  </si>
  <si>
    <t>Potrubie kanal. z PVC-U rúr hrdlových odpadné D 110x2,2</t>
  </si>
  <si>
    <t>Potrubie kanal. z PVC-U rúr hrdlových odpadné D 125x3,2</t>
  </si>
  <si>
    <t>Potrubie kanal. z PVC rúr pripojovacie D 40x1.8</t>
  </si>
  <si>
    <t>Potrubie kanal. z PVC rúr pripojovacie D 50x1.8</t>
  </si>
  <si>
    <t>Potrubie kanal. z PVC rúr pripojovacie D 63x1.8</t>
  </si>
  <si>
    <t>Vyvedenie a upevnenie kanal. výpustiek D 40x1.8</t>
  </si>
  <si>
    <t>Vyvedenie a upevnenie kanal. výpustiek D 50x1.8</t>
  </si>
  <si>
    <t>Vyvedenie a upevnenie kanal. výpustiek D 110x2.3</t>
  </si>
  <si>
    <t>Skúška tesnosti kanalizácie vodou do DN 125</t>
  </si>
  <si>
    <t>Presun hmôt pre vnút. kanalizáciu v objektoch výšky do 12 m</t>
  </si>
  <si>
    <t>Potrubie vod. z ocel. rúrok závit. pozink. 11353 DN 50</t>
  </si>
  <si>
    <t>Opr. vodov. ocel. potrubia závit. prerezanie rúrky do DN 25</t>
  </si>
  <si>
    <t>Opr. vodov. ocel. potrubia závit. prerezanie rúrky do DN 50</t>
  </si>
  <si>
    <t>Opr. vodov. ocel. potr. záv. vsadenie odbočky do potr. DN 50</t>
  </si>
  <si>
    <t>Potrubie vodovodné plastové PE-Xa spoj násuvnou objímkou kovovou D 16x2,2 mm Rehau</t>
  </si>
  <si>
    <t>Potrubie vodovodné plastové PE-Xa spoj násuvnou objímkou kovovou D 20x2,8 mm Rehau</t>
  </si>
  <si>
    <t>Potrubie vodovodné plastové PE-Xa spoj násuvnou objímkou kovovou D 25x3,5 mm Rehau</t>
  </si>
  <si>
    <t>Potrubie vodovodné plastové PE-Xa spoj násuvnou objímkou kovovou D 32x4,4 mm Rehau</t>
  </si>
  <si>
    <t>Potrubie plastové zostavenie rozvodov D do 16 mm</t>
  </si>
  <si>
    <t>Potrubie plastové zostavenie rozvodov D do 20 mm</t>
  </si>
  <si>
    <t>Potrubie plastové zostavenie rozvodov D do 25 mm</t>
  </si>
  <si>
    <t>Potrubie plastové zostavenie rozvodov D do 32 mm</t>
  </si>
  <si>
    <t>Ochrana potrubia izoláciou Mirelon DN 16</t>
  </si>
  <si>
    <t>Ochrana potrubia izoláciou Mirelon DN 20</t>
  </si>
  <si>
    <t>Ochrana potrubia izoláciou Mirelon DN 25</t>
  </si>
  <si>
    <t>Ochrana potrubia izoláciou Mirelon DN 32</t>
  </si>
  <si>
    <t>Opr. uzatvorenie alebo otvorenie vodov. potrubia</t>
  </si>
  <si>
    <t>Nástenka pre viacvrstvové rúrky na nalisovanie D 16xR 1/2 s jedným závitom</t>
  </si>
  <si>
    <t>Armat. vodov. s 1 závitom, kohút plniaci a vypúšťací G 1/2</t>
  </si>
  <si>
    <t>Montáž vodov. armatúr s 2 závitmi G 3/4</t>
  </si>
  <si>
    <t>Uzáver guľový voda  páčka 3/4"s odv</t>
  </si>
  <si>
    <t>Montáž vodov. armatúr s 2 závitmi G 1</t>
  </si>
  <si>
    <t>Uzáver guľový voda páčka 1/2"-</t>
  </si>
  <si>
    <t>Uzáver guľový voda 1"- s odv</t>
  </si>
  <si>
    <t>Tlakové skúšky vodov. potrubia závitového do DN 50</t>
  </si>
  <si>
    <t>Preplachovanie a dezinfekcia vodov. potrubia do DN 80</t>
  </si>
  <si>
    <t>Presun hmôt pre vnút. vodovod v objektoch výšky do 12 m</t>
  </si>
  <si>
    <t>súbor</t>
  </si>
  <si>
    <t>Konštrukcie doplnk. kovové stavebné</t>
  </si>
  <si>
    <t>Záves stropný STAVITEL DN 108</t>
  </si>
  <si>
    <t>Požiarne prísl.,hadic.navij. C52 pod omietku</t>
  </si>
  <si>
    <t>Izolačná páska DB 70 - vnútorný roh (1 ks)</t>
  </si>
  <si>
    <t>Izolačná páska DB 70 - vonkajší roh (1 ks)</t>
  </si>
  <si>
    <t>Vnútorný vodovod</t>
  </si>
  <si>
    <t>Vnútorná kanalizácia</t>
  </si>
  <si>
    <t>Potrubie ÚK PEX/AL/PEX 25x2 - vrátane sekacích prác, izolácie a prepojenia na existujúci rozvod stúpacích potrubí</t>
  </si>
  <si>
    <t>Uzáver guľový voda s odvodnením 2"- 8011112</t>
  </si>
  <si>
    <t>Uzáver guľový voda  páčka 2"</t>
  </si>
  <si>
    <t>Montáž vodov. armatúr s 2 závitmi G 2</t>
  </si>
  <si>
    <t>Senzor pohybu napr. LUXOMAT PD3-1C 360° IP44 biela</t>
  </si>
  <si>
    <t>Svietidlo A, LED SVIETIDLO PRISADENÉ, Prachotesné svietidlo 2x120cm, IP66, 1272x145x111, Pätica G13</t>
  </si>
  <si>
    <t>Svietidlo B, LED SVIETIDLO PRISADENÉ,stropné, 16W s pohybovým PIR čidlom</t>
  </si>
  <si>
    <t>Ostatné</t>
  </si>
  <si>
    <r>
      <t>Dodávka + Osadenie oceľového zapusteného poklopu do oceľového rámu v podlahe (</t>
    </r>
    <r>
      <rPr>
        <sz val="9"/>
        <color rgb="FFFF0000"/>
        <rFont val="Calibri"/>
        <family val="2"/>
        <charset val="238"/>
        <scheme val="minor"/>
      </rPr>
      <t>1.NP chodba - miesto pripojenia nových inštalačných rozvodov na existujúce</t>
    </r>
    <r>
      <rPr>
        <sz val="9"/>
        <color theme="1"/>
        <rFont val="Calibri"/>
        <family val="2"/>
        <charset val="238"/>
        <scheme val="minor"/>
      </rPr>
      <t>)</t>
    </r>
  </si>
  <si>
    <t xml:space="preserve">Bezbariérové umývadlo bez výtokových armatúr so zápachovou uzávierkou JIKA LAUFEN   </t>
  </si>
  <si>
    <t>Dodávka montáž PVC podlahovej krytiny na 1.NP</t>
  </si>
  <si>
    <t>Vŕtanie otvorov D80 mm do železobetónovej dosky hr. 350 mm</t>
  </si>
  <si>
    <t>D+M zrkadlo 900 x 600 mm na stenu s keramickým obkladom - WC imobilní</t>
  </si>
  <si>
    <t>D+M vešiak na oblečenie - montáž na stenu s keramiským obkladom - WC imobilní</t>
  </si>
  <si>
    <t>D+M držiak na WC papier - WC imobilní</t>
  </si>
  <si>
    <r>
      <t xml:space="preserve">Dodávka a montáž dverného kompletu (900 x 1970 mm) PRAVÉ, oceľová zárubňa, dvere plné drevené s polodrážkou, vrátane kovania (zámok odomknuteľný aj z vonkajšej strany), </t>
    </r>
    <r>
      <rPr>
        <sz val="9"/>
        <color rgb="FFFF0000"/>
        <rFont val="Calibri"/>
        <family val="2"/>
        <charset val="238"/>
        <scheme val="minor"/>
      </rPr>
      <t>držadla pre imobilných</t>
    </r>
    <r>
      <rPr>
        <sz val="9"/>
        <color theme="1"/>
        <rFont val="Calibri"/>
        <family val="2"/>
        <charset val="238"/>
        <scheme val="minor"/>
      </rPr>
      <t xml:space="preserve"> a náteru oceľovej zárubne - WC imobilní</t>
    </r>
  </si>
  <si>
    <t>D+M sklopná odkladacia polica 200 x 500 mm - WC imobilní</t>
  </si>
  <si>
    <t>D+M automat na papierové osušky - WC imobilní</t>
  </si>
  <si>
    <t>D+M automat na dávkovanie mydla - WC imobilní</t>
  </si>
  <si>
    <t>Úprava elektrorozvádzača 2.NP - 4.NP</t>
  </si>
  <si>
    <t>Dvierka prístupové k inštaláciám z plastov 15/30 cm</t>
  </si>
  <si>
    <t>Dvierka prístupové k inštaláciam  40/40 cm</t>
  </si>
  <si>
    <t>Dodávka a montáž šachty vrátane poklopu 600 x 600 mm (miesto napojenia TUV, SV a cirkulácie na 1.NP v chodbe)</t>
  </si>
  <si>
    <t>Vykurovacie teleso doskové oceľové KORADO RADIK KLASIK 22 - 400/1400 mm s bočným pripojením</t>
  </si>
  <si>
    <r>
      <t xml:space="preserve">Stavba: </t>
    </r>
    <r>
      <rPr>
        <b/>
        <sz val="11"/>
        <color theme="1"/>
        <rFont val="Calibri"/>
        <family val="2"/>
        <charset val="238"/>
        <scheme val="minor"/>
      </rPr>
      <t>Rekonštrukcia zariadení pre osobnú hygienu v pavilóne B3 ZŠ Gessayova 2, Bratislava - Petržalka</t>
    </r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</si>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</sst>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&quot; €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3" fillId="0" borderId="0" xfId="0" applyFont="1"/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64" fontId="14" fillId="0" borderId="1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64" fontId="14" fillId="0" borderId="5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4" fontId="14" fillId="0" borderId="12" xfId="0" applyNumberFormat="1" applyFont="1" applyBorder="1" applyAlignment="1">
      <alignment vertical="center" wrapText="1"/>
    </xf>
    <xf numFmtId="165" fontId="14" fillId="0" borderId="12" xfId="0" applyNumberFormat="1" applyFont="1" applyBorder="1" applyAlignment="1">
      <alignment vertical="center" wrapText="1"/>
    </xf>
    <xf numFmtId="165" fontId="14" fillId="0" borderId="27" xfId="0" applyNumberFormat="1" applyFont="1" applyBorder="1" applyAlignment="1">
      <alignment vertical="center" wrapText="1"/>
    </xf>
    <xf numFmtId="165" fontId="14" fillId="0" borderId="2" xfId="0" applyNumberFormat="1" applyFont="1" applyBorder="1" applyAlignment="1">
      <alignment vertical="center" wrapText="1"/>
    </xf>
    <xf numFmtId="165" fontId="14" fillId="0" borderId="5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164" fontId="16" fillId="0" borderId="28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vertical="center" wrapText="1"/>
    </xf>
    <xf numFmtId="165" fontId="14" fillId="0" borderId="3" xfId="0" applyNumberFormat="1" applyFont="1" applyBorder="1" applyAlignment="1">
      <alignment vertical="center" wrapText="1"/>
    </xf>
    <xf numFmtId="166" fontId="16" fillId="0" borderId="28" xfId="0" applyNumberFormat="1" applyFont="1" applyFill="1" applyBorder="1" applyAlignment="1">
      <alignment vertical="center" wrapText="1"/>
    </xf>
    <xf numFmtId="166" fontId="16" fillId="0" borderId="29" xfId="0" applyNumberFormat="1" applyFont="1" applyBorder="1" applyAlignment="1">
      <alignment vertical="center" wrapText="1"/>
    </xf>
    <xf numFmtId="165" fontId="14" fillId="0" borderId="3" xfId="0" applyNumberFormat="1" applyFont="1" applyFill="1" applyBorder="1" applyAlignment="1">
      <alignment vertical="center" wrapText="1"/>
    </xf>
    <xf numFmtId="164" fontId="18" fillId="0" borderId="2" xfId="0" applyNumberFormat="1" applyFont="1" applyBorder="1" applyAlignment="1">
      <alignment vertical="center" wrapText="1"/>
    </xf>
    <xf numFmtId="165" fontId="18" fillId="0" borderId="3" xfId="0" applyNumberFormat="1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165" fontId="14" fillId="0" borderId="27" xfId="0" applyNumberFormat="1" applyFont="1" applyFill="1" applyBorder="1" applyAlignment="1">
      <alignment vertical="center" wrapText="1"/>
    </xf>
    <xf numFmtId="165" fontId="14" fillId="0" borderId="12" xfId="0" applyNumberFormat="1" applyFont="1" applyFill="1" applyBorder="1" applyAlignment="1">
      <alignment vertical="center" wrapText="1"/>
    </xf>
    <xf numFmtId="165" fontId="14" fillId="0" borderId="6" xfId="0" applyNumberFormat="1" applyFont="1" applyBorder="1" applyAlignment="1">
      <alignment vertical="center" wrapText="1"/>
    </xf>
    <xf numFmtId="164" fontId="17" fillId="0" borderId="8" xfId="0" applyNumberFormat="1" applyFont="1" applyBorder="1" applyAlignment="1">
      <alignment vertical="center" wrapText="1"/>
    </xf>
    <xf numFmtId="165" fontId="17" fillId="0" borderId="8" xfId="0" applyNumberFormat="1" applyFont="1" applyBorder="1" applyAlignment="1">
      <alignment vertical="center" wrapText="1"/>
    </xf>
    <xf numFmtId="165" fontId="17" fillId="0" borderId="9" xfId="0" applyNumberFormat="1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65" fontId="17" fillId="0" borderId="26" xfId="0" applyNumberFormat="1" applyFont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165" fontId="17" fillId="2" borderId="9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888A-5F58-45A9-BC97-13BFCCA88939}">
  <sheetPr>
    <pageSetUpPr fitToPage="1"/>
  </sheetPr>
  <dimension ref="A1:H179"/>
  <sheetViews>
    <sheetView tabSelected="1" zoomScaleNormal="100" workbookViewId="0">
      <pane ySplit="5" topLeftCell="A6" activePane="bottomLeft" state="frozen"/>
      <selection pane="bottomLeft" activeCell="A3" sqref="A3"/>
    </sheetView>
  </sheetViews>
  <sheetFormatPr defaultRowHeight="12" x14ac:dyDescent="0.25"/>
  <cols>
    <col min="1" max="1" width="2.7109375" style="1" bestFit="1" customWidth="1"/>
    <col min="2" max="2" width="89.85546875" style="1" customWidth="1"/>
    <col min="3" max="3" width="5.5703125" style="1" customWidth="1"/>
    <col min="4" max="6" width="10" style="51" bestFit="1" customWidth="1"/>
    <col min="7" max="16384" width="9.140625" style="1"/>
  </cols>
  <sheetData>
    <row r="1" spans="1:6" ht="26.25" x14ac:dyDescent="0.25">
      <c r="A1" s="76" t="s">
        <v>176</v>
      </c>
      <c r="B1" s="76"/>
      <c r="C1" s="76"/>
      <c r="D1" s="76"/>
      <c r="E1" s="76"/>
      <c r="F1" s="76"/>
    </row>
    <row r="3" spans="1:6" ht="15" x14ac:dyDescent="0.25">
      <c r="A3" s="2" t="s">
        <v>175</v>
      </c>
    </row>
    <row r="5" spans="1:6" ht="24" x14ac:dyDescent="0.25">
      <c r="A5" s="3" t="s">
        <v>3</v>
      </c>
      <c r="B5" s="4" t="s">
        <v>4</v>
      </c>
      <c r="C5" s="4" t="s">
        <v>5</v>
      </c>
      <c r="D5" s="52" t="s">
        <v>6</v>
      </c>
      <c r="E5" s="52" t="s">
        <v>7</v>
      </c>
      <c r="F5" s="53" t="s">
        <v>8</v>
      </c>
    </row>
    <row r="6" spans="1:6" x14ac:dyDescent="0.25">
      <c r="A6" s="5"/>
      <c r="B6" s="6" t="s">
        <v>9</v>
      </c>
      <c r="C6" s="7"/>
      <c r="D6" s="54"/>
      <c r="E6" s="54"/>
      <c r="F6" s="55"/>
    </row>
    <row r="7" spans="1:6" ht="14.25" x14ac:dyDescent="0.25">
      <c r="A7" s="8">
        <v>1</v>
      </c>
      <c r="B7" s="9" t="s">
        <v>100</v>
      </c>
      <c r="C7" s="10" t="s">
        <v>0</v>
      </c>
      <c r="D7" s="56">
        <v>197.41049999999996</v>
      </c>
      <c r="E7" s="46"/>
      <c r="F7" s="57">
        <f>ROUND(E7*D7,2)</f>
        <v>0</v>
      </c>
    </row>
    <row r="8" spans="1:6" x14ac:dyDescent="0.25">
      <c r="A8" s="8">
        <v>2</v>
      </c>
      <c r="B8" s="9" t="s">
        <v>43</v>
      </c>
      <c r="C8" s="10" t="s">
        <v>1</v>
      </c>
      <c r="D8" s="56">
        <v>78</v>
      </c>
      <c r="E8" s="46"/>
      <c r="F8" s="57">
        <f t="shared" ref="F8:F11" si="0">ROUND(E8*D8,2)</f>
        <v>0</v>
      </c>
    </row>
    <row r="9" spans="1:6" ht="14.25" x14ac:dyDescent="0.25">
      <c r="A9" s="8">
        <v>3</v>
      </c>
      <c r="B9" s="9" t="s">
        <v>10</v>
      </c>
      <c r="C9" s="10" t="s">
        <v>44</v>
      </c>
      <c r="D9" s="56">
        <v>40.354005000000001</v>
      </c>
      <c r="E9" s="46"/>
      <c r="F9" s="57">
        <f t="shared" si="0"/>
        <v>0</v>
      </c>
    </row>
    <row r="10" spans="1:6" ht="14.25" x14ac:dyDescent="0.25">
      <c r="A10" s="8">
        <v>4</v>
      </c>
      <c r="B10" s="9" t="s">
        <v>47</v>
      </c>
      <c r="C10" s="10" t="s">
        <v>0</v>
      </c>
      <c r="D10" s="56">
        <v>24.009999999999998</v>
      </c>
      <c r="E10" s="46"/>
      <c r="F10" s="57">
        <f t="shared" si="0"/>
        <v>0</v>
      </c>
    </row>
    <row r="11" spans="1:6" ht="36" x14ac:dyDescent="0.25">
      <c r="A11" s="8">
        <v>5</v>
      </c>
      <c r="B11" s="10" t="s">
        <v>46</v>
      </c>
      <c r="C11" s="10" t="s">
        <v>0</v>
      </c>
      <c r="D11" s="56">
        <v>24.009999999999998</v>
      </c>
      <c r="E11" s="46"/>
      <c r="F11" s="57">
        <f t="shared" si="0"/>
        <v>0</v>
      </c>
    </row>
    <row r="12" spans="1:6" ht="14.25" x14ac:dyDescent="0.25">
      <c r="A12" s="8">
        <v>6</v>
      </c>
      <c r="B12" s="9" t="s">
        <v>48</v>
      </c>
      <c r="C12" s="10" t="s">
        <v>0</v>
      </c>
      <c r="D12" s="56">
        <v>39.934999999999995</v>
      </c>
      <c r="E12" s="46"/>
      <c r="F12" s="57">
        <f t="shared" ref="F12" si="1">ROUND(E12*D12,2)</f>
        <v>0</v>
      </c>
    </row>
    <row r="13" spans="1:6" ht="14.25" x14ac:dyDescent="0.25">
      <c r="A13" s="8"/>
      <c r="B13" s="9" t="s">
        <v>101</v>
      </c>
      <c r="C13" s="10" t="s">
        <v>0</v>
      </c>
      <c r="D13" s="56">
        <v>20.25</v>
      </c>
      <c r="E13" s="46"/>
      <c r="F13" s="57">
        <f t="shared" ref="F13" si="2">ROUND(E13*D13,2)</f>
        <v>0</v>
      </c>
    </row>
    <row r="14" spans="1:6" ht="14.25" x14ac:dyDescent="0.25">
      <c r="A14" s="8"/>
      <c r="B14" s="10" t="s">
        <v>45</v>
      </c>
      <c r="C14" s="10" t="s">
        <v>0</v>
      </c>
      <c r="D14" s="56">
        <v>130.28999999999996</v>
      </c>
      <c r="E14" s="46"/>
      <c r="F14" s="57">
        <f>ROUND(E14*D14,2)</f>
        <v>0</v>
      </c>
    </row>
    <row r="15" spans="1:6" ht="24" x14ac:dyDescent="0.25">
      <c r="A15" s="8"/>
      <c r="B15" s="10" t="s">
        <v>85</v>
      </c>
      <c r="C15" s="10" t="s">
        <v>0</v>
      </c>
      <c r="D15" s="56">
        <v>130.28999999999996</v>
      </c>
      <c r="E15" s="46"/>
      <c r="F15" s="57">
        <f t="shared" ref="F15:F84" si="3">ROUND(E15*D15,2)</f>
        <v>0</v>
      </c>
    </row>
    <row r="16" spans="1:6" ht="14.25" x14ac:dyDescent="0.25">
      <c r="A16" s="8"/>
      <c r="B16" s="10" t="s">
        <v>11</v>
      </c>
      <c r="C16" s="10" t="s">
        <v>0</v>
      </c>
      <c r="D16" s="56">
        <v>130.28999999999996</v>
      </c>
      <c r="E16" s="46"/>
      <c r="F16" s="57">
        <f t="shared" si="3"/>
        <v>0</v>
      </c>
    </row>
    <row r="17" spans="1:6" ht="14.25" x14ac:dyDescent="0.25">
      <c r="A17" s="8"/>
      <c r="B17" s="10" t="s">
        <v>161</v>
      </c>
      <c r="C17" s="10" t="s">
        <v>0</v>
      </c>
      <c r="D17" s="56">
        <v>45</v>
      </c>
      <c r="E17" s="46"/>
      <c r="F17" s="57">
        <f t="shared" si="3"/>
        <v>0</v>
      </c>
    </row>
    <row r="18" spans="1:6" ht="14.25" x14ac:dyDescent="0.25">
      <c r="A18" s="8"/>
      <c r="B18" s="10" t="s">
        <v>12</v>
      </c>
      <c r="C18" s="10" t="s">
        <v>0</v>
      </c>
      <c r="D18" s="56">
        <v>176.60999999999996</v>
      </c>
      <c r="E18" s="46"/>
      <c r="F18" s="57">
        <f t="shared" si="3"/>
        <v>0</v>
      </c>
    </row>
    <row r="19" spans="1:6" x14ac:dyDescent="0.25">
      <c r="A19" s="8"/>
      <c r="B19" s="12" t="s">
        <v>13</v>
      </c>
      <c r="C19" s="10" t="s">
        <v>14</v>
      </c>
      <c r="D19" s="56">
        <v>529.82999999999993</v>
      </c>
      <c r="E19" s="46"/>
      <c r="F19" s="57">
        <f t="shared" si="3"/>
        <v>0</v>
      </c>
    </row>
    <row r="20" spans="1:6" x14ac:dyDescent="0.25">
      <c r="A20" s="8"/>
      <c r="B20" s="12" t="s">
        <v>15</v>
      </c>
      <c r="C20" s="10" t="s">
        <v>14</v>
      </c>
      <c r="D20" s="56">
        <v>29</v>
      </c>
      <c r="E20" s="46"/>
      <c r="F20" s="57">
        <f t="shared" si="3"/>
        <v>0</v>
      </c>
    </row>
    <row r="21" spans="1:6" x14ac:dyDescent="0.25">
      <c r="A21" s="8"/>
      <c r="B21" s="10" t="s">
        <v>16</v>
      </c>
      <c r="C21" s="10" t="s">
        <v>1</v>
      </c>
      <c r="D21" s="56">
        <v>154.38</v>
      </c>
      <c r="E21" s="46"/>
      <c r="F21" s="57">
        <f t="shared" si="3"/>
        <v>0</v>
      </c>
    </row>
    <row r="22" spans="1:6" x14ac:dyDescent="0.25">
      <c r="A22" s="8"/>
      <c r="B22" s="12" t="s">
        <v>17</v>
      </c>
      <c r="C22" s="10" t="s">
        <v>1</v>
      </c>
      <c r="D22" s="56">
        <v>154.38</v>
      </c>
      <c r="E22" s="46"/>
      <c r="F22" s="57">
        <f t="shared" si="3"/>
        <v>0</v>
      </c>
    </row>
    <row r="23" spans="1:6" x14ac:dyDescent="0.25">
      <c r="A23" s="8"/>
      <c r="B23" s="12" t="s">
        <v>147</v>
      </c>
      <c r="C23" s="10" t="s">
        <v>1</v>
      </c>
      <c r="D23" s="56">
        <v>99</v>
      </c>
      <c r="E23" s="46"/>
      <c r="F23" s="57">
        <f t="shared" si="3"/>
        <v>0</v>
      </c>
    </row>
    <row r="24" spans="1:6" x14ac:dyDescent="0.25">
      <c r="A24" s="8"/>
      <c r="B24" s="12" t="s">
        <v>148</v>
      </c>
      <c r="C24" s="10" t="s">
        <v>1</v>
      </c>
      <c r="D24" s="56">
        <v>24</v>
      </c>
      <c r="E24" s="46"/>
      <c r="F24" s="57">
        <f t="shared" si="3"/>
        <v>0</v>
      </c>
    </row>
    <row r="25" spans="1:6" ht="14.25" x14ac:dyDescent="0.25">
      <c r="A25" s="8"/>
      <c r="B25" s="15" t="s">
        <v>84</v>
      </c>
      <c r="C25" s="10" t="s">
        <v>0</v>
      </c>
      <c r="D25" s="56">
        <v>78.236527499999994</v>
      </c>
      <c r="E25" s="46"/>
      <c r="F25" s="57">
        <f t="shared" si="3"/>
        <v>0</v>
      </c>
    </row>
    <row r="26" spans="1:6" ht="24" x14ac:dyDescent="0.25">
      <c r="A26" s="8"/>
      <c r="B26" s="15" t="s">
        <v>42</v>
      </c>
      <c r="C26" s="10" t="s">
        <v>0</v>
      </c>
      <c r="D26" s="56">
        <v>353.88355499999994</v>
      </c>
      <c r="E26" s="46"/>
      <c r="F26" s="57">
        <f t="shared" si="3"/>
        <v>0</v>
      </c>
    </row>
    <row r="27" spans="1:6" ht="14.25" x14ac:dyDescent="0.25">
      <c r="A27" s="8"/>
      <c r="B27" s="10" t="s">
        <v>40</v>
      </c>
      <c r="C27" s="10" t="s">
        <v>0</v>
      </c>
      <c r="D27" s="56">
        <v>130.28999999999996</v>
      </c>
      <c r="E27" s="46"/>
      <c r="F27" s="57">
        <f t="shared" si="3"/>
        <v>0</v>
      </c>
    </row>
    <row r="28" spans="1:6" ht="14.25" x14ac:dyDescent="0.25">
      <c r="A28" s="8"/>
      <c r="B28" s="10" t="s">
        <v>41</v>
      </c>
      <c r="C28" s="10" t="s">
        <v>0</v>
      </c>
      <c r="D28" s="56">
        <v>137.435</v>
      </c>
      <c r="E28" s="46"/>
      <c r="F28" s="57">
        <f t="shared" si="3"/>
        <v>0</v>
      </c>
    </row>
    <row r="29" spans="1:6" ht="14.25" x14ac:dyDescent="0.25">
      <c r="A29" s="8"/>
      <c r="B29" s="10" t="s">
        <v>36</v>
      </c>
      <c r="C29" s="10" t="s">
        <v>0</v>
      </c>
      <c r="D29" s="56">
        <v>12.49</v>
      </c>
      <c r="E29" s="46"/>
      <c r="F29" s="57">
        <f t="shared" si="3"/>
        <v>0</v>
      </c>
    </row>
    <row r="30" spans="1:6" ht="14.25" x14ac:dyDescent="0.25">
      <c r="A30" s="8"/>
      <c r="B30" s="10" t="s">
        <v>18</v>
      </c>
      <c r="C30" s="10" t="s">
        <v>0</v>
      </c>
      <c r="D30" s="56">
        <v>324.21000000000004</v>
      </c>
      <c r="E30" s="46"/>
      <c r="F30" s="57">
        <f t="shared" si="3"/>
        <v>0</v>
      </c>
    </row>
    <row r="31" spans="1:6" ht="14.25" x14ac:dyDescent="0.25">
      <c r="A31" s="8"/>
      <c r="B31" s="10" t="s">
        <v>19</v>
      </c>
      <c r="C31" s="10" t="s">
        <v>0</v>
      </c>
      <c r="D31" s="56">
        <v>130.28999999999996</v>
      </c>
      <c r="E31" s="46"/>
      <c r="F31" s="57">
        <f t="shared" si="3"/>
        <v>0</v>
      </c>
    </row>
    <row r="32" spans="1:6" x14ac:dyDescent="0.25">
      <c r="A32" s="8"/>
      <c r="B32" s="15" t="s">
        <v>20</v>
      </c>
      <c r="C32" s="10" t="s">
        <v>14</v>
      </c>
      <c r="D32" s="56">
        <v>227.25</v>
      </c>
      <c r="E32" s="46"/>
      <c r="F32" s="57">
        <f t="shared" si="3"/>
        <v>0</v>
      </c>
    </row>
    <row r="33" spans="1:6" ht="12" customHeight="1" x14ac:dyDescent="0.25">
      <c r="A33" s="8"/>
      <c r="B33" s="10" t="s">
        <v>173</v>
      </c>
      <c r="C33" s="10" t="s">
        <v>77</v>
      </c>
      <c r="D33" s="56">
        <v>1</v>
      </c>
      <c r="E33" s="46"/>
      <c r="F33" s="57">
        <f t="shared" si="3"/>
        <v>0</v>
      </c>
    </row>
    <row r="34" spans="1:6" x14ac:dyDescent="0.25">
      <c r="A34" s="8"/>
      <c r="B34" s="49" t="s">
        <v>171</v>
      </c>
      <c r="C34" s="49" t="s">
        <v>2</v>
      </c>
      <c r="D34" s="50">
        <v>6</v>
      </c>
      <c r="E34" s="58"/>
      <c r="F34" s="59">
        <f t="shared" si="3"/>
        <v>0</v>
      </c>
    </row>
    <row r="35" spans="1:6" x14ac:dyDescent="0.25">
      <c r="A35" s="8"/>
      <c r="B35" s="49" t="s">
        <v>172</v>
      </c>
      <c r="C35" s="49" t="s">
        <v>2</v>
      </c>
      <c r="D35" s="50">
        <v>3</v>
      </c>
      <c r="E35" s="58"/>
      <c r="F35" s="59">
        <f t="shared" si="3"/>
        <v>0</v>
      </c>
    </row>
    <row r="36" spans="1:6" x14ac:dyDescent="0.25">
      <c r="A36" s="8"/>
      <c r="B36" s="15"/>
      <c r="C36" s="10"/>
      <c r="D36" s="56"/>
      <c r="E36" s="46"/>
      <c r="F36" s="57"/>
    </row>
    <row r="37" spans="1:6" x14ac:dyDescent="0.25">
      <c r="A37" s="8"/>
      <c r="B37" s="10"/>
      <c r="C37" s="10"/>
      <c r="D37" s="56"/>
      <c r="E37" s="46"/>
      <c r="F37" s="57"/>
    </row>
    <row r="38" spans="1:6" x14ac:dyDescent="0.25">
      <c r="A38" s="8"/>
      <c r="B38" s="13" t="s">
        <v>21</v>
      </c>
      <c r="C38" s="10"/>
      <c r="D38" s="56"/>
      <c r="E38" s="46"/>
      <c r="F38" s="57"/>
    </row>
    <row r="39" spans="1:6" ht="12.75" customHeight="1" x14ac:dyDescent="0.25">
      <c r="A39" s="14"/>
      <c r="B39" s="15" t="s">
        <v>151</v>
      </c>
      <c r="C39" s="15" t="s">
        <v>1</v>
      </c>
      <c r="D39" s="35">
        <f>15*3+3*6</f>
        <v>63</v>
      </c>
      <c r="E39" s="46"/>
      <c r="F39" s="60">
        <f t="shared" si="3"/>
        <v>0</v>
      </c>
    </row>
    <row r="40" spans="1:6" x14ac:dyDescent="0.25">
      <c r="A40" s="14"/>
      <c r="B40" s="15" t="s">
        <v>37</v>
      </c>
      <c r="C40" s="15" t="s">
        <v>2</v>
      </c>
      <c r="D40" s="35">
        <v>6</v>
      </c>
      <c r="E40" s="46"/>
      <c r="F40" s="60">
        <f t="shared" si="3"/>
        <v>0</v>
      </c>
    </row>
    <row r="41" spans="1:6" ht="13.5" customHeight="1" x14ac:dyDescent="0.25">
      <c r="A41" s="14"/>
      <c r="B41" s="15" t="s">
        <v>174</v>
      </c>
      <c r="C41" s="15" t="s">
        <v>2</v>
      </c>
      <c r="D41" s="35">
        <v>6</v>
      </c>
      <c r="E41" s="46"/>
      <c r="F41" s="60">
        <f t="shared" si="3"/>
        <v>0</v>
      </c>
    </row>
    <row r="42" spans="1:6" ht="13.5" customHeight="1" x14ac:dyDescent="0.25">
      <c r="A42" s="8"/>
      <c r="B42" s="15" t="s">
        <v>49</v>
      </c>
      <c r="C42" s="10" t="s">
        <v>2</v>
      </c>
      <c r="D42" s="56">
        <v>6</v>
      </c>
      <c r="E42" s="46"/>
      <c r="F42" s="57">
        <f t="shared" si="3"/>
        <v>0</v>
      </c>
    </row>
    <row r="43" spans="1:6" x14ac:dyDescent="0.25">
      <c r="A43" s="8"/>
      <c r="B43" s="10" t="s">
        <v>59</v>
      </c>
      <c r="C43" s="10" t="s">
        <v>2</v>
      </c>
      <c r="D43" s="56">
        <v>2</v>
      </c>
      <c r="E43" s="46"/>
      <c r="F43" s="57">
        <f t="shared" si="3"/>
        <v>0</v>
      </c>
    </row>
    <row r="44" spans="1:6" x14ac:dyDescent="0.25">
      <c r="A44" s="8"/>
      <c r="B44" s="10" t="s">
        <v>60</v>
      </c>
      <c r="C44" s="10" t="s">
        <v>2</v>
      </c>
      <c r="D44" s="56">
        <v>6</v>
      </c>
      <c r="E44" s="46"/>
      <c r="F44" s="57">
        <f t="shared" si="3"/>
        <v>0</v>
      </c>
    </row>
    <row r="45" spans="1:6" x14ac:dyDescent="0.25">
      <c r="A45" s="8"/>
      <c r="B45" s="10" t="s">
        <v>61</v>
      </c>
      <c r="C45" s="10" t="s">
        <v>2</v>
      </c>
      <c r="D45" s="56">
        <f>D44</f>
        <v>6</v>
      </c>
      <c r="E45" s="46"/>
      <c r="F45" s="57">
        <f t="shared" si="3"/>
        <v>0</v>
      </c>
    </row>
    <row r="46" spans="1:6" x14ac:dyDescent="0.25">
      <c r="A46" s="8"/>
      <c r="B46" s="10" t="s">
        <v>62</v>
      </c>
      <c r="C46" s="10" t="s">
        <v>31</v>
      </c>
      <c r="D46" s="56">
        <v>1</v>
      </c>
      <c r="E46" s="46"/>
      <c r="F46" s="57">
        <f t="shared" si="3"/>
        <v>0</v>
      </c>
    </row>
    <row r="47" spans="1:6" x14ac:dyDescent="0.25">
      <c r="A47" s="8"/>
      <c r="B47" s="10"/>
      <c r="C47" s="10"/>
      <c r="D47" s="56"/>
      <c r="E47" s="46"/>
      <c r="F47" s="57"/>
    </row>
    <row r="48" spans="1:6" x14ac:dyDescent="0.25">
      <c r="A48" s="8"/>
      <c r="B48" s="16" t="s">
        <v>22</v>
      </c>
      <c r="C48" s="10"/>
      <c r="D48" s="56"/>
      <c r="E48" s="46"/>
      <c r="F48" s="57"/>
    </row>
    <row r="49" spans="1:6" x14ac:dyDescent="0.25">
      <c r="A49" s="8"/>
      <c r="B49" s="16" t="s">
        <v>102</v>
      </c>
      <c r="C49" s="10"/>
      <c r="D49" s="56"/>
      <c r="E49" s="46"/>
      <c r="F49" s="57"/>
    </row>
    <row r="50" spans="1:6" x14ac:dyDescent="0.25">
      <c r="A50" s="8"/>
      <c r="B50" s="10" t="s">
        <v>50</v>
      </c>
      <c r="C50" s="10" t="s">
        <v>2</v>
      </c>
      <c r="D50" s="56">
        <v>21</v>
      </c>
      <c r="E50" s="46"/>
      <c r="F50" s="57">
        <f t="shared" si="3"/>
        <v>0</v>
      </c>
    </row>
    <row r="51" spans="1:6" x14ac:dyDescent="0.25">
      <c r="A51" s="8"/>
      <c r="B51" s="12" t="s">
        <v>39</v>
      </c>
      <c r="C51" s="12" t="s">
        <v>2</v>
      </c>
      <c r="D51" s="61">
        <v>21</v>
      </c>
      <c r="E51" s="46"/>
      <c r="F51" s="62">
        <f t="shared" si="3"/>
        <v>0</v>
      </c>
    </row>
    <row r="52" spans="1:6" x14ac:dyDescent="0.25">
      <c r="A52" s="8"/>
      <c r="B52" s="10" t="s">
        <v>52</v>
      </c>
      <c r="C52" s="10" t="s">
        <v>2</v>
      </c>
      <c r="D52" s="56">
        <v>3</v>
      </c>
      <c r="E52" s="46"/>
      <c r="F52" s="57">
        <f t="shared" si="3"/>
        <v>0</v>
      </c>
    </row>
    <row r="53" spans="1:6" ht="24" x14ac:dyDescent="0.25">
      <c r="A53" s="23"/>
      <c r="B53" s="21" t="s">
        <v>53</v>
      </c>
      <c r="C53" s="22" t="s">
        <v>2</v>
      </c>
      <c r="D53" s="56">
        <v>3</v>
      </c>
      <c r="E53" s="46"/>
      <c r="F53" s="57">
        <f t="shared" si="3"/>
        <v>0</v>
      </c>
    </row>
    <row r="54" spans="1:6" x14ac:dyDescent="0.25">
      <c r="A54" s="8"/>
      <c r="B54" s="10" t="s">
        <v>54</v>
      </c>
      <c r="C54" s="10" t="s">
        <v>2</v>
      </c>
      <c r="D54" s="56">
        <v>3</v>
      </c>
      <c r="E54" s="46"/>
      <c r="F54" s="57">
        <f t="shared" si="3"/>
        <v>0</v>
      </c>
    </row>
    <row r="55" spans="1:6" x14ac:dyDescent="0.25">
      <c r="A55" s="8"/>
      <c r="B55" s="21" t="s">
        <v>55</v>
      </c>
      <c r="C55" s="21" t="s">
        <v>2</v>
      </c>
      <c r="D55" s="61">
        <v>3</v>
      </c>
      <c r="E55" s="46"/>
      <c r="F55" s="62">
        <f t="shared" si="3"/>
        <v>0</v>
      </c>
    </row>
    <row r="56" spans="1:6" x14ac:dyDescent="0.25">
      <c r="A56" s="8"/>
      <c r="B56" s="21" t="s">
        <v>56</v>
      </c>
      <c r="C56" s="21" t="s">
        <v>2</v>
      </c>
      <c r="D56" s="61">
        <v>3</v>
      </c>
      <c r="E56" s="46"/>
      <c r="F56" s="62">
        <f t="shared" si="3"/>
        <v>0</v>
      </c>
    </row>
    <row r="57" spans="1:6" x14ac:dyDescent="0.25">
      <c r="A57" s="8"/>
      <c r="B57" s="10" t="s">
        <v>98</v>
      </c>
      <c r="C57" s="10" t="s">
        <v>2</v>
      </c>
      <c r="D57" s="56">
        <v>3</v>
      </c>
      <c r="E57" s="46"/>
      <c r="F57" s="57">
        <f t="shared" si="3"/>
        <v>0</v>
      </c>
    </row>
    <row r="58" spans="1:6" x14ac:dyDescent="0.25">
      <c r="A58" s="8"/>
      <c r="B58" s="21" t="s">
        <v>97</v>
      </c>
      <c r="C58" s="21" t="s">
        <v>2</v>
      </c>
      <c r="D58" s="61">
        <v>3</v>
      </c>
      <c r="E58" s="46"/>
      <c r="F58" s="62">
        <f t="shared" si="3"/>
        <v>0</v>
      </c>
    </row>
    <row r="59" spans="1:6" ht="24" x14ac:dyDescent="0.25">
      <c r="A59" s="8"/>
      <c r="B59" s="10" t="s">
        <v>63</v>
      </c>
      <c r="C59" s="10" t="s">
        <v>2</v>
      </c>
      <c r="D59" s="56">
        <v>21</v>
      </c>
      <c r="E59" s="46"/>
      <c r="F59" s="57">
        <f t="shared" si="3"/>
        <v>0</v>
      </c>
    </row>
    <row r="60" spans="1:6" x14ac:dyDescent="0.25">
      <c r="A60" s="8"/>
      <c r="B60" s="21" t="s">
        <v>23</v>
      </c>
      <c r="C60" s="21" t="s">
        <v>2</v>
      </c>
      <c r="D60" s="61">
        <v>18</v>
      </c>
      <c r="E60" s="46"/>
      <c r="F60" s="62">
        <f t="shared" si="3"/>
        <v>0</v>
      </c>
    </row>
    <row r="61" spans="1:6" x14ac:dyDescent="0.25">
      <c r="A61" s="8"/>
      <c r="B61" s="41" t="s">
        <v>160</v>
      </c>
      <c r="C61" s="21" t="s">
        <v>2</v>
      </c>
      <c r="D61" s="61">
        <v>3</v>
      </c>
      <c r="E61" s="46"/>
      <c r="F61" s="62">
        <f t="shared" si="3"/>
        <v>0</v>
      </c>
    </row>
    <row r="62" spans="1:6" ht="12.75" customHeight="1" x14ac:dyDescent="0.25">
      <c r="A62" s="8"/>
      <c r="B62" s="10" t="s">
        <v>94</v>
      </c>
      <c r="C62" s="10" t="s">
        <v>2</v>
      </c>
      <c r="D62" s="56">
        <f>D60</f>
        <v>18</v>
      </c>
      <c r="E62" s="46"/>
      <c r="F62" s="57">
        <f t="shared" si="3"/>
        <v>0</v>
      </c>
    </row>
    <row r="63" spans="1:6" x14ac:dyDescent="0.25">
      <c r="A63" s="8"/>
      <c r="B63" s="21" t="s">
        <v>95</v>
      </c>
      <c r="C63" s="21" t="s">
        <v>2</v>
      </c>
      <c r="D63" s="61">
        <f>D62-D64</f>
        <v>15</v>
      </c>
      <c r="E63" s="46"/>
      <c r="F63" s="62">
        <f t="shared" si="3"/>
        <v>0</v>
      </c>
    </row>
    <row r="64" spans="1:6" x14ac:dyDescent="0.25">
      <c r="A64" s="8"/>
      <c r="B64" s="21" t="s">
        <v>96</v>
      </c>
      <c r="C64" s="21" t="s">
        <v>2</v>
      </c>
      <c r="D64" s="61">
        <v>3</v>
      </c>
      <c r="E64" s="46"/>
      <c r="F64" s="62">
        <f t="shared" si="3"/>
        <v>0</v>
      </c>
    </row>
    <row r="65" spans="1:6" x14ac:dyDescent="0.25">
      <c r="A65" s="8"/>
      <c r="B65" s="10" t="s">
        <v>57</v>
      </c>
      <c r="C65" s="10" t="s">
        <v>2</v>
      </c>
      <c r="D65" s="61">
        <f>D63</f>
        <v>15</v>
      </c>
      <c r="E65" s="46"/>
      <c r="F65" s="62">
        <f t="shared" si="3"/>
        <v>0</v>
      </c>
    </row>
    <row r="66" spans="1:6" x14ac:dyDescent="0.25">
      <c r="A66" s="8"/>
      <c r="B66" s="21" t="s">
        <v>58</v>
      </c>
      <c r="C66" s="21" t="s">
        <v>2</v>
      </c>
      <c r="D66" s="61">
        <f>D59</f>
        <v>21</v>
      </c>
      <c r="E66" s="46"/>
      <c r="F66" s="62">
        <f t="shared" si="3"/>
        <v>0</v>
      </c>
    </row>
    <row r="67" spans="1:6" x14ac:dyDescent="0.25">
      <c r="A67" s="8"/>
      <c r="B67" s="10" t="s">
        <v>51</v>
      </c>
      <c r="C67" s="10" t="s">
        <v>2</v>
      </c>
      <c r="D67" s="56">
        <v>66</v>
      </c>
      <c r="E67" s="46"/>
      <c r="F67" s="57">
        <f t="shared" si="3"/>
        <v>0</v>
      </c>
    </row>
    <row r="68" spans="1:6" x14ac:dyDescent="0.25">
      <c r="A68" s="8"/>
      <c r="B68" s="21" t="s">
        <v>24</v>
      </c>
      <c r="C68" s="21" t="s">
        <v>2</v>
      </c>
      <c r="D68" s="61">
        <v>66</v>
      </c>
      <c r="E68" s="46"/>
      <c r="F68" s="62">
        <f t="shared" si="3"/>
        <v>0</v>
      </c>
    </row>
    <row r="69" spans="1:6" x14ac:dyDescent="0.25">
      <c r="A69" s="8"/>
      <c r="B69" s="10" t="s">
        <v>25</v>
      </c>
      <c r="C69" s="10" t="s">
        <v>2</v>
      </c>
      <c r="D69" s="56">
        <v>3</v>
      </c>
      <c r="E69" s="46"/>
      <c r="F69" s="57">
        <f t="shared" si="3"/>
        <v>0</v>
      </c>
    </row>
    <row r="70" spans="1:6" x14ac:dyDescent="0.25">
      <c r="A70" s="8"/>
      <c r="B70" s="21" t="s">
        <v>26</v>
      </c>
      <c r="C70" s="21" t="s">
        <v>2</v>
      </c>
      <c r="D70" s="61">
        <v>3</v>
      </c>
      <c r="E70" s="46"/>
      <c r="F70" s="62">
        <f t="shared" si="3"/>
        <v>0</v>
      </c>
    </row>
    <row r="71" spans="1:6" ht="24" x14ac:dyDescent="0.25">
      <c r="A71" s="8"/>
      <c r="B71" s="10" t="s">
        <v>38</v>
      </c>
      <c r="C71" s="10" t="s">
        <v>2</v>
      </c>
      <c r="D71" s="56">
        <v>12</v>
      </c>
      <c r="E71" s="46"/>
      <c r="F71" s="57">
        <f t="shared" si="3"/>
        <v>0</v>
      </c>
    </row>
    <row r="72" spans="1:6" x14ac:dyDescent="0.25">
      <c r="A72" s="8"/>
      <c r="B72" s="10" t="s">
        <v>103</v>
      </c>
      <c r="C72" s="10" t="s">
        <v>2</v>
      </c>
      <c r="D72" s="56">
        <v>12</v>
      </c>
      <c r="E72" s="46"/>
      <c r="F72" s="57">
        <f t="shared" si="3"/>
        <v>0</v>
      </c>
    </row>
    <row r="73" spans="1:6" x14ac:dyDescent="0.25">
      <c r="A73" s="8"/>
      <c r="B73" s="10" t="s">
        <v>27</v>
      </c>
      <c r="C73" s="10" t="s">
        <v>2</v>
      </c>
      <c r="D73" s="56">
        <v>12</v>
      </c>
      <c r="E73" s="46"/>
      <c r="F73" s="57">
        <f t="shared" si="3"/>
        <v>0</v>
      </c>
    </row>
    <row r="74" spans="1:6" x14ac:dyDescent="0.25">
      <c r="A74" s="14"/>
      <c r="B74" s="15"/>
      <c r="C74" s="15"/>
      <c r="D74" s="35"/>
      <c r="E74" s="46"/>
      <c r="F74" s="60"/>
    </row>
    <row r="75" spans="1:6" x14ac:dyDescent="0.25">
      <c r="A75" s="8"/>
      <c r="B75" s="28" t="s">
        <v>150</v>
      </c>
      <c r="C75" s="10"/>
      <c r="D75" s="56"/>
      <c r="E75" s="46"/>
      <c r="F75" s="57"/>
    </row>
    <row r="76" spans="1:6" ht="12.75" customHeight="1" x14ac:dyDescent="0.25">
      <c r="A76" s="14"/>
      <c r="B76" s="15" t="s">
        <v>104</v>
      </c>
      <c r="C76" s="15" t="s">
        <v>2</v>
      </c>
      <c r="D76" s="35">
        <v>3</v>
      </c>
      <c r="E76" s="46"/>
      <c r="F76" s="60">
        <f t="shared" si="3"/>
        <v>0</v>
      </c>
    </row>
    <row r="77" spans="1:6" x14ac:dyDescent="0.25">
      <c r="A77" s="14"/>
      <c r="B77" s="15" t="s">
        <v>105</v>
      </c>
      <c r="C77" s="15" t="s">
        <v>1</v>
      </c>
      <c r="D77" s="35">
        <v>24</v>
      </c>
      <c r="E77" s="46"/>
      <c r="F77" s="60">
        <f t="shared" si="3"/>
        <v>0</v>
      </c>
    </row>
    <row r="78" spans="1:6" x14ac:dyDescent="0.25">
      <c r="A78" s="14"/>
      <c r="B78" s="15" t="s">
        <v>106</v>
      </c>
      <c r="C78" s="15" t="s">
        <v>1</v>
      </c>
      <c r="D78" s="35">
        <v>65</v>
      </c>
      <c r="E78" s="46"/>
      <c r="F78" s="60">
        <f t="shared" si="3"/>
        <v>0</v>
      </c>
    </row>
    <row r="79" spans="1:6" x14ac:dyDescent="0.25">
      <c r="A79" s="14"/>
      <c r="B79" s="15" t="s">
        <v>107</v>
      </c>
      <c r="C79" s="15" t="s">
        <v>1</v>
      </c>
      <c r="D79" s="35">
        <v>24</v>
      </c>
      <c r="E79" s="46"/>
      <c r="F79" s="60">
        <f t="shared" si="3"/>
        <v>0</v>
      </c>
    </row>
    <row r="80" spans="1:6" x14ac:dyDescent="0.25">
      <c r="A80" s="14"/>
      <c r="B80" s="15" t="s">
        <v>108</v>
      </c>
      <c r="C80" s="15" t="s">
        <v>1</v>
      </c>
      <c r="D80" s="35">
        <v>3</v>
      </c>
      <c r="E80" s="46"/>
      <c r="F80" s="60">
        <f t="shared" si="3"/>
        <v>0</v>
      </c>
    </row>
    <row r="81" spans="1:6" x14ac:dyDescent="0.25">
      <c r="A81" s="14"/>
      <c r="B81" s="15" t="s">
        <v>109</v>
      </c>
      <c r="C81" s="15" t="s">
        <v>1</v>
      </c>
      <c r="D81" s="35">
        <v>15</v>
      </c>
      <c r="E81" s="46"/>
      <c r="F81" s="60">
        <f t="shared" si="3"/>
        <v>0</v>
      </c>
    </row>
    <row r="82" spans="1:6" x14ac:dyDescent="0.25">
      <c r="A82" s="14"/>
      <c r="B82" s="15" t="s">
        <v>110</v>
      </c>
      <c r="C82" s="15" t="s">
        <v>1</v>
      </c>
      <c r="D82" s="35">
        <v>15</v>
      </c>
      <c r="E82" s="46"/>
      <c r="F82" s="60">
        <f t="shared" si="3"/>
        <v>0</v>
      </c>
    </row>
    <row r="83" spans="1:6" x14ac:dyDescent="0.25">
      <c r="A83" s="14"/>
      <c r="B83" s="15" t="s">
        <v>111</v>
      </c>
      <c r="C83" s="15" t="s">
        <v>2</v>
      </c>
      <c r="D83" s="35">
        <v>24</v>
      </c>
      <c r="E83" s="46"/>
      <c r="F83" s="60">
        <f t="shared" si="3"/>
        <v>0</v>
      </c>
    </row>
    <row r="84" spans="1:6" x14ac:dyDescent="0.25">
      <c r="A84" s="14"/>
      <c r="B84" s="15" t="s">
        <v>112</v>
      </c>
      <c r="C84" s="15" t="s">
        <v>2</v>
      </c>
      <c r="D84" s="35">
        <v>3</v>
      </c>
      <c r="E84" s="46"/>
      <c r="F84" s="60">
        <f t="shared" si="3"/>
        <v>0</v>
      </c>
    </row>
    <row r="85" spans="1:6" x14ac:dyDescent="0.25">
      <c r="A85" s="14"/>
      <c r="B85" s="15" t="s">
        <v>113</v>
      </c>
      <c r="C85" s="15" t="s">
        <v>2</v>
      </c>
      <c r="D85" s="35">
        <v>15</v>
      </c>
      <c r="E85" s="46"/>
      <c r="F85" s="60">
        <f t="shared" ref="F85:F123" si="4">ROUND(E85*D85,2)</f>
        <v>0</v>
      </c>
    </row>
    <row r="86" spans="1:6" x14ac:dyDescent="0.25">
      <c r="A86" s="14"/>
      <c r="B86" s="15" t="s">
        <v>114</v>
      </c>
      <c r="C86" s="15" t="s">
        <v>1</v>
      </c>
      <c r="D86" s="35">
        <v>146</v>
      </c>
      <c r="E86" s="46"/>
      <c r="F86" s="60">
        <f t="shared" si="4"/>
        <v>0</v>
      </c>
    </row>
    <row r="87" spans="1:6" x14ac:dyDescent="0.25">
      <c r="A87" s="14"/>
      <c r="B87" s="15" t="s">
        <v>115</v>
      </c>
      <c r="C87" s="15" t="s">
        <v>77</v>
      </c>
      <c r="D87" s="35">
        <v>1</v>
      </c>
      <c r="E87" s="46"/>
      <c r="F87" s="60">
        <f t="shared" si="4"/>
        <v>0</v>
      </c>
    </row>
    <row r="88" spans="1:6" x14ac:dyDescent="0.25">
      <c r="A88" s="14"/>
      <c r="B88" s="15"/>
      <c r="C88" s="15"/>
      <c r="D88" s="35"/>
      <c r="E88" s="46"/>
      <c r="F88" s="60"/>
    </row>
    <row r="89" spans="1:6" s="11" customFormat="1" x14ac:dyDescent="0.25">
      <c r="A89" s="14"/>
      <c r="B89" s="31" t="s">
        <v>149</v>
      </c>
      <c r="C89" s="15"/>
      <c r="D89" s="35"/>
      <c r="E89" s="46"/>
      <c r="F89" s="60"/>
    </row>
    <row r="90" spans="1:6" s="11" customFormat="1" x14ac:dyDescent="0.25">
      <c r="A90" s="14"/>
      <c r="B90" s="29" t="s">
        <v>116</v>
      </c>
      <c r="C90" s="15" t="s">
        <v>1</v>
      </c>
      <c r="D90" s="35">
        <v>29.5</v>
      </c>
      <c r="E90" s="46"/>
      <c r="F90" s="60">
        <f t="shared" si="4"/>
        <v>0</v>
      </c>
    </row>
    <row r="91" spans="1:6" s="11" customFormat="1" x14ac:dyDescent="0.25">
      <c r="A91" s="14"/>
      <c r="B91" s="29" t="s">
        <v>117</v>
      </c>
      <c r="C91" s="15" t="s">
        <v>2</v>
      </c>
      <c r="D91" s="35">
        <v>1</v>
      </c>
      <c r="E91" s="46"/>
      <c r="F91" s="60">
        <f t="shared" si="4"/>
        <v>0</v>
      </c>
    </row>
    <row r="92" spans="1:6" s="11" customFormat="1" x14ac:dyDescent="0.25">
      <c r="A92" s="14"/>
      <c r="B92" s="29" t="s">
        <v>118</v>
      </c>
      <c r="C92" s="15" t="s">
        <v>2</v>
      </c>
      <c r="D92" s="35">
        <v>3</v>
      </c>
      <c r="E92" s="46"/>
      <c r="F92" s="60">
        <f t="shared" si="4"/>
        <v>0</v>
      </c>
    </row>
    <row r="93" spans="1:6" s="11" customFormat="1" x14ac:dyDescent="0.25">
      <c r="A93" s="14"/>
      <c r="B93" s="29" t="s">
        <v>119</v>
      </c>
      <c r="C93" s="15" t="s">
        <v>143</v>
      </c>
      <c r="D93" s="35">
        <v>3</v>
      </c>
      <c r="E93" s="46"/>
      <c r="F93" s="60">
        <f t="shared" si="4"/>
        <v>0</v>
      </c>
    </row>
    <row r="94" spans="1:6" s="11" customFormat="1" x14ac:dyDescent="0.25">
      <c r="A94" s="14"/>
      <c r="B94" s="29" t="s">
        <v>120</v>
      </c>
      <c r="C94" s="15" t="s">
        <v>1</v>
      </c>
      <c r="D94" s="35">
        <v>30</v>
      </c>
      <c r="E94" s="46"/>
      <c r="F94" s="60">
        <f t="shared" si="4"/>
        <v>0</v>
      </c>
    </row>
    <row r="95" spans="1:6" s="11" customFormat="1" x14ac:dyDescent="0.25">
      <c r="A95" s="14"/>
      <c r="B95" s="29" t="s">
        <v>121</v>
      </c>
      <c r="C95" s="15" t="s">
        <v>1</v>
      </c>
      <c r="D95" s="35">
        <v>112</v>
      </c>
      <c r="E95" s="46"/>
      <c r="F95" s="60">
        <f t="shared" si="4"/>
        <v>0</v>
      </c>
    </row>
    <row r="96" spans="1:6" s="11" customFormat="1" x14ac:dyDescent="0.25">
      <c r="A96" s="14"/>
      <c r="B96" s="29" t="s">
        <v>122</v>
      </c>
      <c r="C96" s="15" t="s">
        <v>1</v>
      </c>
      <c r="D96" s="35">
        <v>72</v>
      </c>
      <c r="E96" s="46"/>
      <c r="F96" s="60">
        <f t="shared" si="4"/>
        <v>0</v>
      </c>
    </row>
    <row r="97" spans="1:6" s="11" customFormat="1" x14ac:dyDescent="0.25">
      <c r="A97" s="14"/>
      <c r="B97" s="29" t="s">
        <v>123</v>
      </c>
      <c r="C97" s="15" t="s">
        <v>1</v>
      </c>
      <c r="D97" s="35">
        <v>20</v>
      </c>
      <c r="E97" s="46"/>
      <c r="F97" s="60">
        <f t="shared" si="4"/>
        <v>0</v>
      </c>
    </row>
    <row r="98" spans="1:6" s="11" customFormat="1" x14ac:dyDescent="0.25">
      <c r="A98" s="14"/>
      <c r="B98" s="29" t="s">
        <v>124</v>
      </c>
      <c r="C98" s="15" t="s">
        <v>1</v>
      </c>
      <c r="D98" s="35">
        <f>D94</f>
        <v>30</v>
      </c>
      <c r="E98" s="46"/>
      <c r="F98" s="60">
        <f t="shared" si="4"/>
        <v>0</v>
      </c>
    </row>
    <row r="99" spans="1:6" s="11" customFormat="1" x14ac:dyDescent="0.25">
      <c r="A99" s="14"/>
      <c r="B99" s="29" t="s">
        <v>125</v>
      </c>
      <c r="C99" s="15" t="s">
        <v>1</v>
      </c>
      <c r="D99" s="35">
        <f t="shared" ref="D99:D101" si="5">D95</f>
        <v>112</v>
      </c>
      <c r="E99" s="46"/>
      <c r="F99" s="60">
        <f t="shared" si="4"/>
        <v>0</v>
      </c>
    </row>
    <row r="100" spans="1:6" s="11" customFormat="1" x14ac:dyDescent="0.25">
      <c r="A100" s="14"/>
      <c r="B100" s="29" t="s">
        <v>126</v>
      </c>
      <c r="C100" s="15" t="s">
        <v>1</v>
      </c>
      <c r="D100" s="35">
        <f t="shared" si="5"/>
        <v>72</v>
      </c>
      <c r="E100" s="46"/>
      <c r="F100" s="60">
        <f t="shared" si="4"/>
        <v>0</v>
      </c>
    </row>
    <row r="101" spans="1:6" s="11" customFormat="1" x14ac:dyDescent="0.25">
      <c r="A101" s="14"/>
      <c r="B101" s="29" t="s">
        <v>127</v>
      </c>
      <c r="C101" s="15" t="s">
        <v>1</v>
      </c>
      <c r="D101" s="35">
        <f t="shared" si="5"/>
        <v>20</v>
      </c>
      <c r="E101" s="46"/>
      <c r="F101" s="60">
        <f t="shared" si="4"/>
        <v>0</v>
      </c>
    </row>
    <row r="102" spans="1:6" s="11" customFormat="1" x14ac:dyDescent="0.25">
      <c r="A102" s="14"/>
      <c r="B102" s="29" t="s">
        <v>128</v>
      </c>
      <c r="C102" s="15" t="s">
        <v>1</v>
      </c>
      <c r="D102" s="35">
        <f>D98</f>
        <v>30</v>
      </c>
      <c r="E102" s="46"/>
      <c r="F102" s="60">
        <f t="shared" si="4"/>
        <v>0</v>
      </c>
    </row>
    <row r="103" spans="1:6" s="11" customFormat="1" x14ac:dyDescent="0.25">
      <c r="A103" s="14"/>
      <c r="B103" s="29" t="s">
        <v>129</v>
      </c>
      <c r="C103" s="15" t="s">
        <v>1</v>
      </c>
      <c r="D103" s="35">
        <f t="shared" ref="D103:D105" si="6">D99</f>
        <v>112</v>
      </c>
      <c r="E103" s="46"/>
      <c r="F103" s="60">
        <f t="shared" si="4"/>
        <v>0</v>
      </c>
    </row>
    <row r="104" spans="1:6" s="11" customFormat="1" x14ac:dyDescent="0.25">
      <c r="A104" s="14"/>
      <c r="B104" s="29" t="s">
        <v>130</v>
      </c>
      <c r="C104" s="15" t="s">
        <v>1</v>
      </c>
      <c r="D104" s="35">
        <f t="shared" si="6"/>
        <v>72</v>
      </c>
      <c r="E104" s="46"/>
      <c r="F104" s="60">
        <f t="shared" si="4"/>
        <v>0</v>
      </c>
    </row>
    <row r="105" spans="1:6" x14ac:dyDescent="0.25">
      <c r="A105" s="14"/>
      <c r="B105" s="29" t="s">
        <v>131</v>
      </c>
      <c r="C105" s="15" t="s">
        <v>1</v>
      </c>
      <c r="D105" s="35">
        <f t="shared" si="6"/>
        <v>20</v>
      </c>
      <c r="E105" s="46"/>
      <c r="F105" s="60">
        <f t="shared" si="4"/>
        <v>0</v>
      </c>
    </row>
    <row r="106" spans="1:6" x14ac:dyDescent="0.25">
      <c r="A106" s="14"/>
      <c r="B106" s="29" t="s">
        <v>132</v>
      </c>
      <c r="C106" s="15" t="s">
        <v>2</v>
      </c>
      <c r="D106" s="35">
        <v>3</v>
      </c>
      <c r="E106" s="46"/>
      <c r="F106" s="60">
        <f t="shared" si="4"/>
        <v>0</v>
      </c>
    </row>
    <row r="107" spans="1:6" x14ac:dyDescent="0.25">
      <c r="A107" s="14"/>
      <c r="B107" s="29" t="s">
        <v>133</v>
      </c>
      <c r="C107" s="15" t="s">
        <v>2</v>
      </c>
      <c r="D107" s="35">
        <v>72</v>
      </c>
      <c r="E107" s="46"/>
      <c r="F107" s="60">
        <f t="shared" si="4"/>
        <v>0</v>
      </c>
    </row>
    <row r="108" spans="1:6" x14ac:dyDescent="0.25">
      <c r="A108" s="14"/>
      <c r="B108" s="29" t="s">
        <v>134</v>
      </c>
      <c r="C108" s="15" t="s">
        <v>2</v>
      </c>
      <c r="D108" s="35">
        <v>1</v>
      </c>
      <c r="E108" s="46"/>
      <c r="F108" s="60">
        <f t="shared" si="4"/>
        <v>0</v>
      </c>
    </row>
    <row r="109" spans="1:6" x14ac:dyDescent="0.25">
      <c r="A109" s="14"/>
      <c r="B109" s="29" t="s">
        <v>135</v>
      </c>
      <c r="C109" s="15" t="s">
        <v>2</v>
      </c>
      <c r="D109" s="35">
        <v>1</v>
      </c>
      <c r="E109" s="46"/>
      <c r="F109" s="60">
        <f t="shared" si="4"/>
        <v>0</v>
      </c>
    </row>
    <row r="110" spans="1:6" x14ac:dyDescent="0.25">
      <c r="A110" s="14"/>
      <c r="B110" s="29" t="s">
        <v>136</v>
      </c>
      <c r="C110" s="15" t="s">
        <v>2</v>
      </c>
      <c r="D110" s="35">
        <v>1</v>
      </c>
      <c r="E110" s="46"/>
      <c r="F110" s="60">
        <f t="shared" si="4"/>
        <v>0</v>
      </c>
    </row>
    <row r="111" spans="1:6" x14ac:dyDescent="0.25">
      <c r="A111" s="14"/>
      <c r="B111" s="29" t="s">
        <v>137</v>
      </c>
      <c r="C111" s="15" t="s">
        <v>2</v>
      </c>
      <c r="D111" s="35">
        <v>3</v>
      </c>
      <c r="E111" s="46"/>
      <c r="F111" s="60">
        <f t="shared" si="4"/>
        <v>0</v>
      </c>
    </row>
    <row r="112" spans="1:6" x14ac:dyDescent="0.25">
      <c r="A112" s="14"/>
      <c r="B112" s="29" t="s">
        <v>138</v>
      </c>
      <c r="C112" s="15" t="s">
        <v>2</v>
      </c>
      <c r="D112" s="35">
        <v>1</v>
      </c>
      <c r="E112" s="46"/>
      <c r="F112" s="60">
        <f t="shared" si="4"/>
        <v>0</v>
      </c>
    </row>
    <row r="113" spans="1:6" x14ac:dyDescent="0.25">
      <c r="A113" s="14"/>
      <c r="B113" s="29" t="s">
        <v>139</v>
      </c>
      <c r="C113" s="15" t="s">
        <v>2</v>
      </c>
      <c r="D113" s="35">
        <v>2</v>
      </c>
      <c r="E113" s="46"/>
      <c r="F113" s="60">
        <f t="shared" si="4"/>
        <v>0</v>
      </c>
    </row>
    <row r="114" spans="1:6" x14ac:dyDescent="0.25">
      <c r="A114" s="14"/>
      <c r="B114" s="29" t="s">
        <v>154</v>
      </c>
      <c r="C114" s="15" t="s">
        <v>2</v>
      </c>
      <c r="D114" s="35">
        <v>5</v>
      </c>
      <c r="E114" s="46"/>
      <c r="F114" s="60">
        <f t="shared" si="4"/>
        <v>0</v>
      </c>
    </row>
    <row r="115" spans="1:6" x14ac:dyDescent="0.25">
      <c r="A115" s="14"/>
      <c r="B115" s="29" t="s">
        <v>153</v>
      </c>
      <c r="C115" s="15" t="s">
        <v>2</v>
      </c>
      <c r="D115" s="35">
        <v>3</v>
      </c>
      <c r="E115" s="46"/>
      <c r="F115" s="60">
        <f t="shared" si="4"/>
        <v>0</v>
      </c>
    </row>
    <row r="116" spans="1:6" x14ac:dyDescent="0.25">
      <c r="A116" s="14"/>
      <c r="B116" s="29" t="s">
        <v>152</v>
      </c>
      <c r="C116" s="15" t="s">
        <v>2</v>
      </c>
      <c r="D116" s="35">
        <v>1</v>
      </c>
      <c r="E116" s="46"/>
      <c r="F116" s="60">
        <f t="shared" si="4"/>
        <v>0</v>
      </c>
    </row>
    <row r="117" spans="1:6" x14ac:dyDescent="0.25">
      <c r="A117" s="14"/>
      <c r="B117" s="29" t="s">
        <v>146</v>
      </c>
      <c r="C117" s="15" t="s">
        <v>143</v>
      </c>
      <c r="D117" s="35">
        <v>3</v>
      </c>
      <c r="E117" s="46"/>
      <c r="F117" s="60">
        <f t="shared" si="4"/>
        <v>0</v>
      </c>
    </row>
    <row r="118" spans="1:6" x14ac:dyDescent="0.25">
      <c r="A118" s="14"/>
      <c r="B118" s="29" t="s">
        <v>140</v>
      </c>
      <c r="C118" s="15" t="s">
        <v>1</v>
      </c>
      <c r="D118" s="35">
        <f>SUM(D94:D97)+D90</f>
        <v>263.5</v>
      </c>
      <c r="E118" s="46"/>
      <c r="F118" s="60">
        <f t="shared" si="4"/>
        <v>0</v>
      </c>
    </row>
    <row r="119" spans="1:6" x14ac:dyDescent="0.25">
      <c r="A119" s="14"/>
      <c r="B119" s="29" t="s">
        <v>141</v>
      </c>
      <c r="C119" s="15" t="s">
        <v>1</v>
      </c>
      <c r="D119" s="35">
        <f>D118</f>
        <v>263.5</v>
      </c>
      <c r="E119" s="46"/>
      <c r="F119" s="60">
        <f t="shared" si="4"/>
        <v>0</v>
      </c>
    </row>
    <row r="120" spans="1:6" x14ac:dyDescent="0.25">
      <c r="A120" s="14"/>
      <c r="B120" s="29" t="s">
        <v>142</v>
      </c>
      <c r="C120" s="15" t="s">
        <v>74</v>
      </c>
      <c r="D120" s="35">
        <v>1</v>
      </c>
      <c r="E120" s="46"/>
      <c r="F120" s="60">
        <f t="shared" si="4"/>
        <v>0</v>
      </c>
    </row>
    <row r="121" spans="1:6" x14ac:dyDescent="0.25">
      <c r="A121" s="14"/>
      <c r="B121" s="29"/>
      <c r="C121" s="30"/>
      <c r="D121" s="35"/>
      <c r="E121" s="46"/>
      <c r="F121" s="60"/>
    </row>
    <row r="122" spans="1:6" x14ac:dyDescent="0.25">
      <c r="A122" s="14"/>
      <c r="B122" s="31" t="s">
        <v>144</v>
      </c>
      <c r="C122" s="15"/>
      <c r="D122" s="35"/>
      <c r="E122" s="46"/>
      <c r="F122" s="60"/>
    </row>
    <row r="123" spans="1:6" x14ac:dyDescent="0.25">
      <c r="A123" s="14"/>
      <c r="B123" s="15" t="s">
        <v>145</v>
      </c>
      <c r="C123" s="15" t="s">
        <v>2</v>
      </c>
      <c r="D123" s="35">
        <v>6</v>
      </c>
      <c r="E123" s="46"/>
      <c r="F123" s="60">
        <f t="shared" si="4"/>
        <v>0</v>
      </c>
    </row>
    <row r="124" spans="1:6" x14ac:dyDescent="0.25">
      <c r="A124" s="14"/>
      <c r="B124" s="15"/>
      <c r="C124" s="15"/>
      <c r="D124" s="35"/>
      <c r="E124" s="46"/>
      <c r="F124" s="60"/>
    </row>
    <row r="125" spans="1:6" x14ac:dyDescent="0.25">
      <c r="A125" s="8"/>
      <c r="B125" s="16" t="s">
        <v>29</v>
      </c>
      <c r="C125" s="10"/>
      <c r="D125" s="56"/>
      <c r="E125" s="46"/>
      <c r="F125" s="57"/>
    </row>
    <row r="126" spans="1:6" ht="24" x14ac:dyDescent="0.25">
      <c r="A126" s="8"/>
      <c r="B126" s="10" t="s">
        <v>91</v>
      </c>
      <c r="C126" s="10" t="s">
        <v>2</v>
      </c>
      <c r="D126" s="56">
        <v>3</v>
      </c>
      <c r="E126" s="46"/>
      <c r="F126" s="57">
        <f t="shared" ref="F126:F134" si="7">ROUND(E126*D126,2)</f>
        <v>0</v>
      </c>
    </row>
    <row r="127" spans="1:6" ht="24" x14ac:dyDescent="0.25">
      <c r="A127" s="8"/>
      <c r="B127" s="10" t="s">
        <v>93</v>
      </c>
      <c r="C127" s="10" t="s">
        <v>2</v>
      </c>
      <c r="D127" s="56">
        <v>3</v>
      </c>
      <c r="E127" s="46"/>
      <c r="F127" s="57">
        <f t="shared" si="7"/>
        <v>0</v>
      </c>
    </row>
    <row r="128" spans="1:6" ht="24" x14ac:dyDescent="0.25">
      <c r="A128" s="8"/>
      <c r="B128" s="10" t="s">
        <v>92</v>
      </c>
      <c r="C128" s="10" t="s">
        <v>2</v>
      </c>
      <c r="D128" s="56">
        <v>9</v>
      </c>
      <c r="E128" s="46"/>
      <c r="F128" s="57">
        <f t="shared" si="7"/>
        <v>0</v>
      </c>
    </row>
    <row r="129" spans="1:6" ht="36" x14ac:dyDescent="0.25">
      <c r="A129" s="8"/>
      <c r="B129" s="10" t="s">
        <v>166</v>
      </c>
      <c r="C129" s="10" t="s">
        <v>2</v>
      </c>
      <c r="D129" s="56">
        <v>3</v>
      </c>
      <c r="E129" s="46"/>
      <c r="F129" s="57">
        <f t="shared" si="7"/>
        <v>0</v>
      </c>
    </row>
    <row r="130" spans="1:6" x14ac:dyDescent="0.25">
      <c r="A130" s="8"/>
      <c r="B130" s="10"/>
      <c r="C130" s="10"/>
      <c r="D130" s="56"/>
      <c r="E130" s="46"/>
      <c r="F130" s="57"/>
    </row>
    <row r="131" spans="1:6" x14ac:dyDescent="0.25">
      <c r="A131" s="8"/>
      <c r="B131" s="16" t="s">
        <v>32</v>
      </c>
      <c r="C131" s="10"/>
      <c r="D131" s="56"/>
      <c r="E131" s="46"/>
      <c r="F131" s="57"/>
    </row>
    <row r="132" spans="1:6" ht="24" x14ac:dyDescent="0.25">
      <c r="A132" s="14"/>
      <c r="B132" s="15" t="s">
        <v>33</v>
      </c>
      <c r="C132" s="15" t="s">
        <v>2</v>
      </c>
      <c r="D132" s="35">
        <v>24</v>
      </c>
      <c r="E132" s="46"/>
      <c r="F132" s="60">
        <f t="shared" si="7"/>
        <v>0</v>
      </c>
    </row>
    <row r="133" spans="1:6" x14ac:dyDescent="0.25">
      <c r="A133" s="14"/>
      <c r="B133" s="15" t="s">
        <v>83</v>
      </c>
      <c r="C133" s="15" t="s">
        <v>2</v>
      </c>
      <c r="D133" s="35">
        <v>24</v>
      </c>
      <c r="E133" s="46"/>
      <c r="F133" s="60">
        <f t="shared" si="7"/>
        <v>0</v>
      </c>
    </row>
    <row r="134" spans="1:6" x14ac:dyDescent="0.25">
      <c r="A134" s="14"/>
      <c r="B134" s="15" t="s">
        <v>28</v>
      </c>
      <c r="C134" s="15" t="s">
        <v>2</v>
      </c>
      <c r="D134" s="35">
        <v>9</v>
      </c>
      <c r="E134" s="46"/>
      <c r="F134" s="60">
        <f t="shared" si="7"/>
        <v>0</v>
      </c>
    </row>
    <row r="135" spans="1:6" x14ac:dyDescent="0.25">
      <c r="A135" s="8"/>
      <c r="B135" s="10"/>
      <c r="C135" s="10"/>
      <c r="D135" s="56"/>
      <c r="E135" s="46"/>
      <c r="F135" s="57"/>
    </row>
    <row r="136" spans="1:6" x14ac:dyDescent="0.25">
      <c r="A136" s="8"/>
      <c r="B136" s="16" t="s">
        <v>64</v>
      </c>
      <c r="C136" s="10"/>
      <c r="D136" s="56"/>
      <c r="E136" s="46"/>
      <c r="F136" s="57"/>
    </row>
    <row r="137" spans="1:6" x14ac:dyDescent="0.25">
      <c r="A137" s="8"/>
      <c r="B137" s="10" t="s">
        <v>86</v>
      </c>
      <c r="C137" s="10" t="s">
        <v>2</v>
      </c>
      <c r="D137" s="56">
        <v>3</v>
      </c>
      <c r="E137" s="46"/>
      <c r="F137" s="57">
        <f t="shared" ref="F137:F140" si="8">ROUND(E137*D137,2)</f>
        <v>0</v>
      </c>
    </row>
    <row r="138" spans="1:6" x14ac:dyDescent="0.25">
      <c r="A138" s="8"/>
      <c r="B138" s="10" t="s">
        <v>87</v>
      </c>
      <c r="C138" s="10" t="s">
        <v>2</v>
      </c>
      <c r="D138" s="56">
        <v>3</v>
      </c>
      <c r="E138" s="46"/>
      <c r="F138" s="57">
        <f t="shared" si="8"/>
        <v>0</v>
      </c>
    </row>
    <row r="139" spans="1:6" x14ac:dyDescent="0.25">
      <c r="A139" s="8"/>
      <c r="B139" s="10" t="s">
        <v>88</v>
      </c>
      <c r="C139" s="10" t="s">
        <v>2</v>
      </c>
      <c r="D139" s="56">
        <v>3</v>
      </c>
      <c r="E139" s="46"/>
      <c r="F139" s="57">
        <f t="shared" si="8"/>
        <v>0</v>
      </c>
    </row>
    <row r="140" spans="1:6" x14ac:dyDescent="0.25">
      <c r="A140" s="8"/>
      <c r="B140" s="10" t="s">
        <v>89</v>
      </c>
      <c r="C140" s="10" t="s">
        <v>2</v>
      </c>
      <c r="D140" s="56">
        <v>3</v>
      </c>
      <c r="E140" s="46"/>
      <c r="F140" s="57">
        <f t="shared" si="8"/>
        <v>0</v>
      </c>
    </row>
    <row r="141" spans="1:6" x14ac:dyDescent="0.25">
      <c r="A141" s="8"/>
      <c r="B141" s="10"/>
      <c r="C141" s="10"/>
      <c r="D141" s="56"/>
      <c r="E141" s="46"/>
      <c r="F141" s="57"/>
    </row>
    <row r="142" spans="1:6" x14ac:dyDescent="0.25">
      <c r="A142" s="8"/>
      <c r="B142" s="16" t="s">
        <v>30</v>
      </c>
      <c r="C142" s="10"/>
      <c r="D142" s="56"/>
      <c r="E142" s="46"/>
      <c r="F142" s="57"/>
    </row>
    <row r="143" spans="1:6" x14ac:dyDescent="0.25">
      <c r="A143" s="8"/>
      <c r="B143" s="10" t="s">
        <v>170</v>
      </c>
      <c r="C143" s="10" t="s">
        <v>2</v>
      </c>
      <c r="D143" s="56">
        <v>3</v>
      </c>
      <c r="E143" s="46"/>
      <c r="F143" s="57">
        <f t="shared" ref="F143:F163" si="9">ROUND(E143*D143,2)</f>
        <v>0</v>
      </c>
    </row>
    <row r="144" spans="1:6" x14ac:dyDescent="0.25">
      <c r="A144" s="8"/>
      <c r="B144" s="10" t="s">
        <v>79</v>
      </c>
      <c r="C144" s="10" t="s">
        <v>2</v>
      </c>
      <c r="D144" s="56">
        <v>8</v>
      </c>
      <c r="E144" s="46"/>
      <c r="F144" s="57">
        <f t="shared" si="9"/>
        <v>0</v>
      </c>
    </row>
    <row r="145" spans="1:6" x14ac:dyDescent="0.25">
      <c r="A145" s="8"/>
      <c r="B145" s="10" t="s">
        <v>80</v>
      </c>
      <c r="C145" s="10" t="s">
        <v>2</v>
      </c>
      <c r="D145" s="56">
        <v>3</v>
      </c>
      <c r="E145" s="46"/>
      <c r="F145" s="57">
        <f t="shared" si="9"/>
        <v>0</v>
      </c>
    </row>
    <row r="146" spans="1:6" x14ac:dyDescent="0.25">
      <c r="A146" s="8"/>
      <c r="B146" s="10" t="s">
        <v>65</v>
      </c>
      <c r="C146" s="10" t="s">
        <v>2</v>
      </c>
      <c r="D146" s="56">
        <v>3</v>
      </c>
      <c r="E146" s="46"/>
      <c r="F146" s="57">
        <f t="shared" si="9"/>
        <v>0</v>
      </c>
    </row>
    <row r="147" spans="1:6" x14ac:dyDescent="0.25">
      <c r="A147" s="8"/>
      <c r="B147" s="10" t="s">
        <v>81</v>
      </c>
      <c r="C147" s="10" t="s">
        <v>1</v>
      </c>
      <c r="D147" s="56">
        <v>150</v>
      </c>
      <c r="E147" s="46"/>
      <c r="F147" s="57">
        <f t="shared" si="9"/>
        <v>0</v>
      </c>
    </row>
    <row r="148" spans="1:6" x14ac:dyDescent="0.25">
      <c r="A148" s="8"/>
      <c r="B148" s="10" t="s">
        <v>78</v>
      </c>
      <c r="C148" s="10" t="s">
        <v>1</v>
      </c>
      <c r="D148" s="56">
        <v>195</v>
      </c>
      <c r="E148" s="46"/>
      <c r="F148" s="57">
        <f t="shared" si="9"/>
        <v>0</v>
      </c>
    </row>
    <row r="149" spans="1:6" x14ac:dyDescent="0.25">
      <c r="A149" s="8"/>
      <c r="B149" s="10" t="s">
        <v>82</v>
      </c>
      <c r="C149" s="10" t="s">
        <v>1</v>
      </c>
      <c r="D149" s="56">
        <v>45</v>
      </c>
      <c r="E149" s="46"/>
      <c r="F149" s="57">
        <f t="shared" si="9"/>
        <v>0</v>
      </c>
    </row>
    <row r="150" spans="1:6" x14ac:dyDescent="0.25">
      <c r="A150" s="14"/>
      <c r="B150" s="15" t="s">
        <v>66</v>
      </c>
      <c r="C150" s="15" t="s">
        <v>1</v>
      </c>
      <c r="D150" s="35">
        <v>17</v>
      </c>
      <c r="E150" s="46"/>
      <c r="F150" s="60">
        <f t="shared" si="9"/>
        <v>0</v>
      </c>
    </row>
    <row r="151" spans="1:6" x14ac:dyDescent="0.25">
      <c r="A151" s="8"/>
      <c r="B151" s="10" t="s">
        <v>67</v>
      </c>
      <c r="C151" s="10" t="s">
        <v>2</v>
      </c>
      <c r="D151" s="56">
        <v>45</v>
      </c>
      <c r="E151" s="46"/>
      <c r="F151" s="57">
        <f t="shared" si="9"/>
        <v>0</v>
      </c>
    </row>
    <row r="152" spans="1:6" x14ac:dyDescent="0.25">
      <c r="A152" s="8"/>
      <c r="B152" s="10" t="s">
        <v>68</v>
      </c>
      <c r="C152" s="10" t="s">
        <v>2</v>
      </c>
      <c r="D152" s="56">
        <v>45</v>
      </c>
      <c r="E152" s="46"/>
      <c r="F152" s="57">
        <f t="shared" si="9"/>
        <v>0</v>
      </c>
    </row>
    <row r="153" spans="1:6" x14ac:dyDescent="0.25">
      <c r="A153" s="8"/>
      <c r="B153" s="10" t="s">
        <v>69</v>
      </c>
      <c r="C153" s="10" t="s">
        <v>2</v>
      </c>
      <c r="D153" s="56">
        <v>45</v>
      </c>
      <c r="E153" s="46"/>
      <c r="F153" s="57">
        <f t="shared" si="9"/>
        <v>0</v>
      </c>
    </row>
    <row r="154" spans="1:6" x14ac:dyDescent="0.25">
      <c r="A154" s="8"/>
      <c r="B154" s="10" t="s">
        <v>70</v>
      </c>
      <c r="C154" s="10" t="s">
        <v>2</v>
      </c>
      <c r="D154" s="56">
        <v>8</v>
      </c>
      <c r="E154" s="46"/>
      <c r="F154" s="57">
        <f t="shared" si="9"/>
        <v>0</v>
      </c>
    </row>
    <row r="155" spans="1:6" x14ac:dyDescent="0.25">
      <c r="A155" s="8"/>
      <c r="B155" s="10" t="s">
        <v>71</v>
      </c>
      <c r="C155" s="10" t="s">
        <v>2</v>
      </c>
      <c r="D155" s="56">
        <v>1</v>
      </c>
      <c r="E155" s="46"/>
      <c r="F155" s="57">
        <f t="shared" si="9"/>
        <v>0</v>
      </c>
    </row>
    <row r="156" spans="1:6" x14ac:dyDescent="0.25">
      <c r="A156" s="8"/>
      <c r="B156" s="10" t="s">
        <v>72</v>
      </c>
      <c r="C156" s="10" t="s">
        <v>74</v>
      </c>
      <c r="D156" s="56">
        <v>5</v>
      </c>
      <c r="E156" s="46"/>
      <c r="F156" s="57">
        <f t="shared" si="9"/>
        <v>0</v>
      </c>
    </row>
    <row r="157" spans="1:6" ht="24" x14ac:dyDescent="0.25">
      <c r="A157" s="8"/>
      <c r="B157" s="10" t="s">
        <v>90</v>
      </c>
      <c r="C157" s="10" t="s">
        <v>2</v>
      </c>
      <c r="D157" s="56">
        <v>3</v>
      </c>
      <c r="E157" s="46"/>
      <c r="F157" s="57">
        <f t="shared" si="9"/>
        <v>0</v>
      </c>
    </row>
    <row r="158" spans="1:6" x14ac:dyDescent="0.25">
      <c r="A158" s="8"/>
      <c r="B158" s="10" t="s">
        <v>156</v>
      </c>
      <c r="C158" s="10" t="s">
        <v>2</v>
      </c>
      <c r="D158" s="56">
        <v>15</v>
      </c>
      <c r="E158" s="46"/>
      <c r="F158" s="57">
        <f t="shared" si="9"/>
        <v>0</v>
      </c>
    </row>
    <row r="159" spans="1:6" x14ac:dyDescent="0.25">
      <c r="A159" s="8"/>
      <c r="B159" s="10" t="s">
        <v>157</v>
      </c>
      <c r="C159" s="10" t="s">
        <v>2</v>
      </c>
      <c r="D159" s="56">
        <v>3</v>
      </c>
      <c r="E159" s="46"/>
      <c r="F159" s="57">
        <f t="shared" si="9"/>
        <v>0</v>
      </c>
    </row>
    <row r="160" spans="1:6" x14ac:dyDescent="0.25">
      <c r="A160" s="8"/>
      <c r="B160" s="10" t="s">
        <v>155</v>
      </c>
      <c r="C160" s="10" t="s">
        <v>2</v>
      </c>
      <c r="D160" s="56">
        <v>15</v>
      </c>
      <c r="E160" s="46"/>
      <c r="F160" s="57">
        <f t="shared" si="9"/>
        <v>0</v>
      </c>
    </row>
    <row r="161" spans="1:8" x14ac:dyDescent="0.25">
      <c r="A161" s="8"/>
      <c r="B161" s="10" t="s">
        <v>75</v>
      </c>
      <c r="C161" s="10" t="s">
        <v>77</v>
      </c>
      <c r="D161" s="56">
        <v>1</v>
      </c>
      <c r="E161" s="46"/>
      <c r="F161" s="57">
        <f t="shared" si="9"/>
        <v>0</v>
      </c>
    </row>
    <row r="162" spans="1:8" x14ac:dyDescent="0.25">
      <c r="A162" s="8"/>
      <c r="B162" s="10" t="s">
        <v>76</v>
      </c>
      <c r="C162" s="10" t="s">
        <v>2</v>
      </c>
      <c r="D162" s="56">
        <v>18</v>
      </c>
      <c r="E162" s="46"/>
      <c r="F162" s="57">
        <f t="shared" si="9"/>
        <v>0</v>
      </c>
    </row>
    <row r="163" spans="1:8" x14ac:dyDescent="0.25">
      <c r="A163" s="8"/>
      <c r="B163" s="10" t="s">
        <v>73</v>
      </c>
      <c r="C163" s="10" t="s">
        <v>2</v>
      </c>
      <c r="D163" s="56">
        <v>1</v>
      </c>
      <c r="E163" s="46"/>
      <c r="F163" s="57">
        <f t="shared" si="9"/>
        <v>0</v>
      </c>
    </row>
    <row r="164" spans="1:8" x14ac:dyDescent="0.25">
      <c r="A164" s="33"/>
      <c r="B164" s="34"/>
      <c r="C164" s="15"/>
      <c r="D164" s="35"/>
      <c r="E164" s="63"/>
      <c r="F164" s="64"/>
    </row>
    <row r="165" spans="1:8" x14ac:dyDescent="0.25">
      <c r="A165" s="33"/>
      <c r="B165" s="36" t="s">
        <v>158</v>
      </c>
      <c r="C165" s="34"/>
      <c r="D165" s="37"/>
      <c r="E165" s="65"/>
      <c r="F165" s="64"/>
    </row>
    <row r="166" spans="1:8" x14ac:dyDescent="0.25">
      <c r="A166" s="33"/>
      <c r="B166" s="34" t="s">
        <v>162</v>
      </c>
      <c r="C166" s="34" t="s">
        <v>2</v>
      </c>
      <c r="D166" s="37">
        <v>3</v>
      </c>
      <c r="E166" s="46"/>
      <c r="F166" s="57">
        <f t="shared" ref="F166:F173" si="10">ROUND(E166*D166,2)</f>
        <v>0</v>
      </c>
    </row>
    <row r="167" spans="1:8" x14ac:dyDescent="0.25">
      <c r="A167" s="33"/>
      <c r="B167" s="42" t="s">
        <v>163</v>
      </c>
      <c r="C167" s="34" t="s">
        <v>2</v>
      </c>
      <c r="D167" s="43">
        <v>1</v>
      </c>
      <c r="E167" s="44"/>
      <c r="F167" s="45">
        <f t="shared" si="10"/>
        <v>0</v>
      </c>
    </row>
    <row r="168" spans="1:8" x14ac:dyDescent="0.25">
      <c r="A168" s="33"/>
      <c r="B168" s="42" t="s">
        <v>164</v>
      </c>
      <c r="C168" s="34" t="s">
        <v>2</v>
      </c>
      <c r="D168" s="43">
        <v>1</v>
      </c>
      <c r="E168" s="44"/>
      <c r="F168" s="45">
        <f t="shared" si="10"/>
        <v>0</v>
      </c>
    </row>
    <row r="169" spans="1:8" x14ac:dyDescent="0.25">
      <c r="A169" s="33"/>
      <c r="B169" s="42" t="s">
        <v>167</v>
      </c>
      <c r="C169" s="34" t="s">
        <v>2</v>
      </c>
      <c r="D169" s="43">
        <v>1</v>
      </c>
      <c r="E169" s="44"/>
      <c r="F169" s="45">
        <f t="shared" si="10"/>
        <v>0</v>
      </c>
    </row>
    <row r="170" spans="1:8" x14ac:dyDescent="0.25">
      <c r="A170" s="33"/>
      <c r="B170" s="42" t="s">
        <v>165</v>
      </c>
      <c r="C170" s="34" t="s">
        <v>2</v>
      </c>
      <c r="D170" s="43">
        <v>1</v>
      </c>
      <c r="E170" s="44"/>
      <c r="F170" s="45">
        <f t="shared" si="10"/>
        <v>0</v>
      </c>
    </row>
    <row r="171" spans="1:8" x14ac:dyDescent="0.25">
      <c r="A171" s="33"/>
      <c r="B171" s="42" t="s">
        <v>168</v>
      </c>
      <c r="C171" s="42" t="s">
        <v>2</v>
      </c>
      <c r="D171" s="43">
        <v>1</v>
      </c>
      <c r="E171" s="44"/>
      <c r="F171" s="45">
        <f t="shared" si="10"/>
        <v>0</v>
      </c>
    </row>
    <row r="172" spans="1:8" x14ac:dyDescent="0.25">
      <c r="A172" s="33"/>
      <c r="B172" s="42" t="s">
        <v>169</v>
      </c>
      <c r="C172" s="42" t="s">
        <v>2</v>
      </c>
      <c r="D172" s="43">
        <v>1</v>
      </c>
      <c r="E172" s="44"/>
      <c r="F172" s="45">
        <f t="shared" si="10"/>
        <v>0</v>
      </c>
    </row>
    <row r="173" spans="1:8" ht="24.75" thickBot="1" x14ac:dyDescent="0.3">
      <c r="A173" s="38"/>
      <c r="B173" s="39" t="s">
        <v>159</v>
      </c>
      <c r="C173" s="39" t="s">
        <v>2</v>
      </c>
      <c r="D173" s="40">
        <v>1</v>
      </c>
      <c r="E173" s="47"/>
      <c r="F173" s="66">
        <f t="shared" si="10"/>
        <v>0</v>
      </c>
    </row>
    <row r="174" spans="1:8" ht="12.75" thickTop="1" x14ac:dyDescent="0.25">
      <c r="A174" s="27"/>
      <c r="B174" s="17" t="s">
        <v>99</v>
      </c>
      <c r="C174" s="17"/>
      <c r="D174" s="67"/>
      <c r="E174" s="68"/>
      <c r="F174" s="69">
        <f>SUM(F7:F173)</f>
        <v>0</v>
      </c>
    </row>
    <row r="175" spans="1:8" ht="12.75" thickBot="1" x14ac:dyDescent="0.3">
      <c r="A175" s="24"/>
      <c r="B175" s="25" t="s">
        <v>34</v>
      </c>
      <c r="C175" s="26"/>
      <c r="D175" s="70"/>
      <c r="E175" s="71"/>
      <c r="F175" s="72">
        <f>F174*0.2</f>
        <v>0</v>
      </c>
    </row>
    <row r="176" spans="1:8" ht="12.75" thickTop="1" x14ac:dyDescent="0.25">
      <c r="A176" s="18"/>
      <c r="B176" s="19" t="s">
        <v>35</v>
      </c>
      <c r="C176" s="20"/>
      <c r="D176" s="73"/>
      <c r="E176" s="74"/>
      <c r="F176" s="75">
        <f>F175+F174</f>
        <v>0</v>
      </c>
      <c r="H176" s="48"/>
    </row>
    <row r="178" spans="2:2" x14ac:dyDescent="0.2">
      <c r="B178" s="32"/>
    </row>
    <row r="179" spans="2:2" x14ac:dyDescent="0.2">
      <c r="B179" s="32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Výkaz výmer</vt:lpstr>
      <vt:lpstr>'Výkaz výmer'!Názvy_tlače</vt:lpstr>
      <vt:lpstr>'Výkaz výmer'!Oblasť_tlače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Fantomas</cp:lastModifiedBy>
  <cp:lastPrinted>2020-05-29T08:24:00Z</cp:lastPrinted>
  <dcterms:created xsi:type="dcterms:W3CDTF">2020-01-30T08:30:33Z</dcterms:created>
  <dcterms:modified xsi:type="dcterms:W3CDTF">2020-05-29T08:25:16Z</dcterms:modified>
</cp:coreProperties>
</file>