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pavol.dugovic\Documents\MiU Petrzalka\RIČ\"/>
    </mc:Choice>
  </mc:AlternateContent>
  <xr:revisionPtr revIDLastSave="0" documentId="8_{A45FD36D-C651-4AD9-BE77-6AC87CC2FA84}" xr6:coauthVersionLast="36" xr6:coauthVersionMax="36" xr10:uidLastSave="{00000000-0000-0000-0000-000000000000}"/>
  <bookViews>
    <workbookView xWindow="0" yWindow="0" windowWidth="19530" windowHeight="9915" xr2:uid="{30321714-0331-4D83-8F1C-60379EAFF319}"/>
  </bookViews>
  <sheets>
    <sheet name="Odpočet IP (01-2026)" sheetId="1" r:id="rId1"/>
  </sheets>
  <externalReferences>
    <externalReference r:id="rId2"/>
  </externalReferences>
  <definedNames>
    <definedName name="Sheet1" localSheetId="0">#REF!</definedName>
    <definedName name="Sheet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4" i="1" l="1"/>
  <c r="H94" i="1"/>
  <c r="G94" i="1"/>
  <c r="D94" i="1"/>
  <c r="E50" i="1"/>
  <c r="E94" i="1" s="1"/>
  <c r="E22" i="1"/>
  <c r="D22" i="1"/>
  <c r="A19" i="1"/>
  <c r="A20" i="1" s="1"/>
  <c r="A21" i="1" s="1"/>
  <c r="A22" i="1" s="1"/>
  <c r="A18" i="1"/>
  <c r="A17" i="1"/>
  <c r="A16" i="1"/>
  <c r="D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Dugovič Pavol</author>
  </authors>
  <commentList>
    <comment ref="F3" authorId="0" shapeId="0" xr:uid="{9DE48B8B-4730-4DD9-B3C8-6B5A9E855B27}">
      <text>
        <r>
          <rPr>
            <b/>
            <sz val="9"/>
            <color indexed="81"/>
            <rFont val="Segoe UI"/>
            <family val="2"/>
            <charset val="238"/>
          </rPr>
          <t>Dugovič Pavol:</t>
        </r>
        <r>
          <rPr>
            <sz val="9"/>
            <color indexed="81"/>
            <rFont val="Segoe UI"/>
            <family val="2"/>
            <charset val="238"/>
          </rPr>
          <t xml:space="preserve">
41 vlastné príjmy, 43 zdroj z predaja majetku, 46 rezervný fond, 52 bankové úvery, 111 zo štátneho rozpočtu, 11H transfery od ostatných subjektov VS, </t>
        </r>
      </text>
    </comment>
  </commentList>
</comments>
</file>

<file path=xl/sharedStrings.xml><?xml version="1.0" encoding="utf-8"?>
<sst xmlns="http://schemas.openxmlformats.org/spreadsheetml/2006/main" count="317" uniqueCount="182">
  <si>
    <t>0831</t>
  </si>
  <si>
    <t>REFERÁT INVESTIČNÝCH ČINNOSTÍ</t>
  </si>
  <si>
    <t>IP ODPOČET</t>
  </si>
  <si>
    <t>P.č.</t>
  </si>
  <si>
    <t>NÁZOV</t>
  </si>
  <si>
    <t>PROG.</t>
  </si>
  <si>
    <t>ČERPANIE  MINULĚ</t>
  </si>
  <si>
    <t>ROZPOČET SCHV. 2026</t>
  </si>
  <si>
    <t>ZDROJ</t>
  </si>
  <si>
    <t>ROZPOĆET 
UPR. 2026</t>
  </si>
  <si>
    <t xml:space="preserve">ČERPANIE </t>
  </si>
  <si>
    <t>ČERPANIE V TRIMMELY</t>
  </si>
  <si>
    <t>POZNÁMKY K ČERPANIU V TRIMMELY</t>
  </si>
  <si>
    <t xml:space="preserve">ODHAD BUDÚCEHO  ČERPANIA </t>
  </si>
  <si>
    <t>STAV</t>
  </si>
  <si>
    <t>POZNÁMKY k čerpaniu január</t>
  </si>
  <si>
    <t>Program č. 4 Doprava a komunikácie</t>
  </si>
  <si>
    <t>Parkovisko Budatínska PP 2024
lokálna oprava</t>
  </si>
  <si>
    <t>4 1 1</t>
  </si>
  <si>
    <t>450€ PD k osvetleniu priechodu Turnianska, 675€ PD a inž. činnosť k rampám Tematínska</t>
  </si>
  <si>
    <t>potreba dofinancovania</t>
  </si>
  <si>
    <t>Hotová PD a rozpočet, PHZ oprava kanalizácie a betónovej vozovky 23 443,80 EUR s DPH. Potreba dofinancovania, vhodný čas realizácie v lete počas menšej obsadenosti parkoviska:</t>
  </si>
  <si>
    <t>Priechod pre chodcov Jasovská PP 2025 - vybudovanie nového priechodu pre chodcov</t>
  </si>
  <si>
    <t>46</t>
  </si>
  <si>
    <t>v príprave</t>
  </si>
  <si>
    <t xml:space="preserve">Čerpanie za PD pre stavebné povolenie a svetlotechnický posudok. PHZ obojstrannej debarierizácie 6566,28 € s DPH, získaný súhlas Hl.mesta. Vyjadrenie KDI - priechod pre chodcov nebude potrebné vyznačiť nakoľko ide o zónu s utlmenou dopravou, stačí vyňatie zelene (preklasifikácia) a jednoduchá debarierizácia, osvetlenie nie je potrebné. Predpoklad začatia realizácie vo vhodných klimatickým podmienkach.  </t>
  </si>
  <si>
    <t>Debarierizácia Turnianska PP 2024 - vybudovanie kontinuálneho priechodu pre chodcov a osvetlenia priechodu</t>
  </si>
  <si>
    <r>
      <t xml:space="preserve">Odhad nákladov  na realizáciu kontinuálne priechodu je 14 993,53 €. KDI na základe požaduje do priestoru doplniť svetelný zdroj. Vzniknuté náklady nad rámec schválených financií 15 tis. na realizáciu sú na spracovanie svetlotechnického posudku 1100€, na vypracovanie projektovej dokumentácie na nové svetlo 450€, realizácia osvetlenia cca 10 000€ - spracováva sa PD, čaká sa na súhlas vhodnej varianty od CSO (cestného správneho orgánu) a KDI. </t>
    </r>
    <r>
      <rPr>
        <b/>
        <sz val="9"/>
        <color theme="1"/>
        <rFont val="Arial Narrow"/>
        <family val="2"/>
        <charset val="238"/>
      </rPr>
      <t>Pre pripravovanú rekonštrukciu plavárne na ZŠ Turnianska RIČ odporúča realizáciu kontinuálneho priechodu odložiť z dôvodu rizika poškodenia intenzívnym využívaím nákladnými autami a mechanizmami stavby.</t>
    </r>
  </si>
  <si>
    <t>Parkovisko Osuského</t>
  </si>
  <si>
    <t>52</t>
  </si>
  <si>
    <t>Rekonštrukcia parkoviska, prebieha VO, ukončenie plánované 21.1., následne zosúladenie zmluvných podmienok so zhotoviteľom, predpoklad realizácie na jar, príprava cca 90 miest parkovacích miest.</t>
  </si>
  <si>
    <t>Debarierizácia chodníkov</t>
  </si>
  <si>
    <t>111</t>
  </si>
  <si>
    <t>Uvažované lokality Jasovská 22A, Černyševského 21-23, Starhradská 1, Topoľčianska 1, ďalšie lokality debarierizácie chodníkov v priprave.</t>
  </si>
  <si>
    <t>Debarierizácia chodníkov PP 2025 (Prenos 2025)</t>
  </si>
  <si>
    <t>V príprave (v procese schvaľovania objednávky): 2x Tematínska 2, Vilová ul., Lenardova (priechod cez vjazd na parkovisko, nábeh na parkovanie Znievska 1.</t>
  </si>
  <si>
    <t>Zelené chodníky PP 2025 (Prenos 2025 suma 7000 EUR)</t>
  </si>
  <si>
    <t xml:space="preserve">Dokončený zelený chodník Jantárová cesta, fakturované v decembri 3080,62 EUR s DPH. </t>
  </si>
  <si>
    <t>Cyklotrasa prípravná a projektová dokumentácia, realizácia nových stavieb</t>
  </si>
  <si>
    <t>4 1 3</t>
  </si>
  <si>
    <t>Zber povolení a vyjadrení pred ohlásením stavby, prebieha príprava VO na prvú etapu, úsek pri Chorvátskom ramene od Kutlíkovej po most pri Medissimo, rozpočet nacenený 284 tis. EUR. PHZ 231 tis. EUR bez DPH.</t>
  </si>
  <si>
    <t>Cyklotrasy prípravná a projektová dokumentácia:</t>
  </si>
  <si>
    <t>Odovzdaná PD na Úsek pri Chorvátskom ramene od prečerpávacej stanice po Kutlíkovu, objednávka u zhotoviteľa na projektovú štúdiu 1. časti  (13110€), následne PD.V pláne spracovať PD na úsek cca v dĺžke 2,7km.</t>
  </si>
  <si>
    <t>Program č. 5 Vzdelávanie</t>
  </si>
  <si>
    <t>Automaty na hygienické pomôcky PP 2025</t>
  </si>
  <si>
    <t>5 2</t>
  </si>
  <si>
    <t>Pilotný projekt zavedenia hygienických pomôcok na toaletách k dispozícií pre žiačky ZŠ. Suma 20 000€ rozdelená rovnomerne pre 11 základných škôl.</t>
  </si>
  <si>
    <t>Rekonštrukcia ZŠ a MŠ (rekonštrukcia kuchyne ZŠ Nobelovo námestie) - úver</t>
  </si>
  <si>
    <t>5 3</t>
  </si>
  <si>
    <t>Finalizácia projektu pred vyhlásením VO, dopracovanie rozpočtu, príprava podkladov pre VO. Realizácia cez prázdniny cca 2-2,5 mesiaca.</t>
  </si>
  <si>
    <t>Rekonštrukcia ZŠ a MŠ (rekonštrukcia kuchyne ZŠ Pankúchova) - úver</t>
  </si>
  <si>
    <t>ZŠ+MŠ Slnečnice PD - úver</t>
  </si>
  <si>
    <t>V decembri sfinalizovaný prevod pozemku o výmere 6 381 m2 v časti Slnečnice od spoločnosti Cresco Real Estate pod budúcou školou.</t>
  </si>
  <si>
    <t>Rekonštrukcia hygienického zariadenia ZŠ Lachova - úver</t>
  </si>
  <si>
    <t>Po dokončení PD kuchýň v pláne spracovanie podkladov pre VO na zhotoviteľa rekonľtrukcie hygienického zariadenia v ZŠ.</t>
  </si>
  <si>
    <t>Rekonštrukcia hygienického zariadenia ZŠ Holičska - úver</t>
  </si>
  <si>
    <t>Bazén ZŠ Budatínska rekonštrukcia a modernizácia - (úver 500 000 EUR)</t>
  </si>
  <si>
    <t>zrealizované</t>
  </si>
  <si>
    <t>PHZ podľa zmluvy o dielo 1 805 722,05 EUR s DPH, termín dokončenia cca 9 mesiacov od prevzatia stavby. Rekonštrukcia hotová, dobieha fakturácia, 19.1. preberanie stavby, v riešení vybavenie plavárne a jej prevádzka.</t>
  </si>
  <si>
    <t>Bazén ZŠ Turnianska - dotácia ŠR a úver</t>
  </si>
  <si>
    <t>524 759,65</t>
  </si>
  <si>
    <t>kontrola VO</t>
  </si>
  <si>
    <t xml:space="preserve">Zhotoviteľ vysúťažený, prebieha kontrola na ÚVO, PHZ 1 844 759,65 EUR s DPH. Realizácia po schválení VO. </t>
  </si>
  <si>
    <t>ZŠ Gessayova zníženie energetickej náročnosti rekonštrukcia a modernizácia - dotácia ŠR a úver</t>
  </si>
  <si>
    <t>Prebieha VO, odpovede na otázky uchádzačov, najvýhodnejší uchádzať budú vysúťažený, koncom januára vyhodnotenie, následne podpis zmluvy, kontrola UVO (dotácia SIEA), po kontrole VO.</t>
  </si>
  <si>
    <t>ZŠ Pankúchova zníženie energetickej náročnosti rekonštrukcia a modernizácia - dotácia ŠR a úver</t>
  </si>
  <si>
    <t>Projekt na EN sa ešte spracováva, čakáme na vyjadrenie k projektu od ZS Distribúcia. Pracuje sa na rozdelení rozpočtu na opravneno a neopravneno, (výmena umyvadiel, batérií s perlátormi), zaslanie  FVE a tepelné čerpadlá, nesúhlasné vyjadrenie VEOLIA.</t>
  </si>
  <si>
    <t>MŠ Bzovická zníženie energetickej náročnosti rekonštrukcia a modernizácia - dotácia ŠR a úver</t>
  </si>
  <si>
    <t>V riešení stavebné povolenie, čakáme na výzvu od externého poskytovateľa dotácií.</t>
  </si>
  <si>
    <t>ZŠ+MŠ rampy PD</t>
  </si>
  <si>
    <t>11H</t>
  </si>
  <si>
    <t>v realizácií</t>
  </si>
  <si>
    <t>Spracovanie dokumentácie (statického posudku a Projektov odstránenia poškodenia prípadne zbúrania dotknutej časti objektu).</t>
  </si>
  <si>
    <t>ZŠ+MŠ oprava rampy - úver</t>
  </si>
  <si>
    <t>Realizácia sanácie alebo opravy rámp podľa projektovej dokumentácie.</t>
  </si>
  <si>
    <t>MŠ Šustekova zníženie energetickej náročnosti rekonštrukcia a modernizácia - dotácia a úver</t>
  </si>
  <si>
    <t>Vydané stavebné povolenie, podaná žiadosť o dotáciu na
Environmentálny fond , čakáme na vyhodnotenie.</t>
  </si>
  <si>
    <t>ZŠ Dudova zníženie energetickej náročnosti rekonštrukcia a modernizácia - dotácia ŠR a úver</t>
  </si>
  <si>
    <t xml:space="preserve">Dopracovanie PD, prebieha stavebné konanie - do 30 dní na vyjadrenie dotknutých orgánov, max 75 dni na vyjadrenie magistrátu. </t>
  </si>
  <si>
    <t>MŠ Ševčenkova 
rekonštrukcia a modernizácia</t>
  </si>
  <si>
    <t>264 149.39</t>
  </si>
  <si>
    <t>V realizácií zateplenie strechy a fasády. Spolufinancovanie MČ 100 000,00€ na neoprávnené výdavky v zmysle výzvy, 385 193€ dotácia MIRRI Program Slovensko. Rekonštrukcia prebieha, fakturácia za práce na zateplení fasády v novembri (78 623,15 € bez DPH). Stavba dokončená a prevzatá k 19.12.2025, dobiehanie fakturácie.</t>
  </si>
  <si>
    <t>MŠ Bohrova - podpora energetickej efektívnosti MŠ,
rekonštrukcia a modernizácia</t>
  </si>
  <si>
    <t xml:space="preserve">kontrola VO </t>
  </si>
  <si>
    <t>ÚVO vydalo korekciu k VO, MiÚ odstúpil od zmluvy a súťaž na zhotoviteľa vyhlásil nanovo. Predpoklad ukončenia VO koniec januára začiatok februára, následne kontrola ÚVO trvanie 40 až 90 dní.</t>
  </si>
  <si>
    <t>MŠ Lietavská - podpora energetickej efektívnosti MŠ,
rekonštrukcia a modernizácia</t>
  </si>
  <si>
    <t>Prvý marcový týždeň odovzdanie staveniska, v pláne zateplenie strechy, zvýšenie bočných stien svetlíkov, zateplenie obvodoveho plášťa, dokončenie máj/jún. PHZ 488 994,19 EUR.</t>
  </si>
  <si>
    <t>MŠ Pifflova - podpora energetickej efektívnosti MŠ,
rekonštrukcia a modernizácia</t>
  </si>
  <si>
    <t>Prvý marcový týždeň odovzdanie staveniska, v pláne zateplenie strechy, zvýšenie bočných stien svetlíkov, zateplenie obvodoveho plášťa, dokončenie máj/jún. PHZ 494 639,33 EUR.</t>
  </si>
  <si>
    <t>MŠ Lietavská, MŠ Piflová, MŠ Bohrova zníženie energetickej náročnosti rekonštrukcia a modernizácia - úver</t>
  </si>
  <si>
    <t>Exteriérové schody kuchyňa 
ZŠ Holíčska, ZŠ Budatínska</t>
  </si>
  <si>
    <t>40 877,82</t>
  </si>
  <si>
    <t>V septembri zaslaná objednávka zhotoviteľovi na dodávku a montáž vonkajších schodov pri ZŠ Holíčska a ZŠ Budatínska, pôvodné schody sú staticky narušené PHZ 20 438,91 EUR s DPH za jedny schody. Problém s pozinkovanými výplňami schodov u dodávateľa, posunutie realizácie. Predpokladaný termín realizácie do 20.2.</t>
  </si>
  <si>
    <t>Program č. 6 Kultúra a šport</t>
  </si>
  <si>
    <t xml:space="preserve">Knižnica Fedinova PP 2025
rekonštrukcia a modernizácia </t>
  </si>
  <si>
    <t>6 1</t>
  </si>
  <si>
    <t xml:space="preserve">v realizácií </t>
  </si>
  <si>
    <t>Rozpočet rekonštrukcie budovy vyčíslený na 638 561€, plán sťahovania máj-jún 2026, riaditeľstvo a jedna pobočka z Prokofievovej (zväčši sa plocha pobočky). Odovzdanie stavby realizačnej firme dňa 22. 01. 2026.</t>
  </si>
  <si>
    <t>KZP projektová dokumentácia DK ZH</t>
  </si>
  <si>
    <t>6 2</t>
  </si>
  <si>
    <t xml:space="preserve">Na časti PD pre DKZH sa ešte pracuje. Na základe požiadavky RIČ dopracovanie výkazu výmeru, od projektanta vyžiadané zabezpečenie inžinieringu (získanie povolení). </t>
  </si>
  <si>
    <t>Zázemie ihrisko Pankúchova PP 2025</t>
  </si>
  <si>
    <t>6 4 2</t>
  </si>
  <si>
    <t>V spracovaní zadanie na obstarávanie zhotoviteľa.</t>
  </si>
  <si>
    <t>PD Športové haly</t>
  </si>
  <si>
    <t>Tento rok plánované prebratie do správy MČ Petržalka ŠH Gercenova, ŠH Znievska a ŠH Wolkrova, po zhodnotení stavu dopracovanie zadania pre vypracovanie PD a súťaž na zhotoviteľa PD.</t>
  </si>
  <si>
    <t>ŠH Veľký Draždiak 
rekonštrukcia a modernizácia - tribúna, vybavenie, šatne a zázemie, zo ŠR a z úveru</t>
  </si>
  <si>
    <t>Po odkrytí strešného plášťa zistený zlý stav drevených nosníkov z vrchnej strany. Dopracovanie projektu spevnenia spôsobilo spomalenie prác zhotoviteľa. Váha s pôvodne navrhovaným strešným plášťom príliš veľká, hľadanie alternatívy a prepočítanie statiky. Realizácia nových strešných panelov a plechového oplášťenia v januári, následne ďalšie časti realizácie (elektroinštalácie, VZT a ď..).</t>
  </si>
  <si>
    <t>Zateplenie ŠH Prokofievova nákup materiálu</t>
  </si>
  <si>
    <t>Plánované zateplenie obvodového plášťa, v procese výberu zhotoviteľa.</t>
  </si>
  <si>
    <t>Program č. 7 Životné prostredie</t>
  </si>
  <si>
    <t>Kvetinové lúky PP 2025</t>
  </si>
  <si>
    <t>7 2</t>
  </si>
  <si>
    <t>Dodávateľ vysúťažený, čakáme na vhodné klimatické podmienky.</t>
  </si>
  <si>
    <t>Hniezda pre sokolov PP 2025</t>
  </si>
  <si>
    <t>7 3 1</t>
  </si>
  <si>
    <t>Plánovaný monitoring a nové hniezda sokolov, čakáme na vhodné klimatické podmienky.</t>
  </si>
  <si>
    <t>Rekonštrukcia a modernizácia VDI</t>
  </si>
  <si>
    <t>V príprave nové lokality obnovy VDI.</t>
  </si>
  <si>
    <t>Rekonštrukcia a modernizácia VDI čiastočne PP 2025</t>
  </si>
  <si>
    <t>PP 2025 na VDI 71000 EUR (VDI Bradáčova), p. poslanec Lošonský MŠ Lietavská futbalové ihrisko a vybavenie 10 000 EUR</t>
  </si>
  <si>
    <t xml:space="preserve">VDI Smolenická a časť VDI Znievska </t>
  </si>
  <si>
    <t>VDI Znievska a VDI Smolenická začiatok realizácie pri vhodných klimatických podmienkach. V pláne výmena herných prvkov a pokládka EPDM povrchov pri VDI Smolenická, VDI Znievska výmena herných prvkov a obnovy betónových múrikov a dopadových plôch.</t>
  </si>
  <si>
    <t>Protihlukový val Černyševského PD</t>
  </si>
  <si>
    <t>Vysúťažený dodávateľ PD, PHZ 35515,26 EUR s DPH.</t>
  </si>
  <si>
    <t>Ihrisko Ľubovnianska oprava statiky múrika a výmena asfaltu</t>
  </si>
  <si>
    <t>Obnovu asfaltu ihriska bude realizovať MČ vo vlastnej réžií, múrik so zlou statitkou sa odstráni.</t>
  </si>
  <si>
    <t>Psí výbeh</t>
  </si>
  <si>
    <t xml:space="preserve">7 3 2 </t>
  </si>
  <si>
    <t>zrealizovaný</t>
  </si>
  <si>
    <t>Zrealizovaný psí výbeh Budatínska, agility prvky sa budú ešte obstarávať a inštalovať pri vhodných klimatických podmienkach.</t>
  </si>
  <si>
    <t>Program č. 8 Územný rozvoj</t>
  </si>
  <si>
    <t>Urbanistická štúdia a územné plány zón PP 2025</t>
  </si>
  <si>
    <t>8 1</t>
  </si>
  <si>
    <t>zmena účelu</t>
  </si>
  <si>
    <t>Magistrát žiadosť o zverenie pozemkov zamietol z dôvodu vlastného zámeru. Návrh na presunutie financií do r. 2026, prehodnocovanie účelu využitia financií.</t>
  </si>
  <si>
    <t>Program č. 9 Nakladanie s majetkom a bývanie</t>
  </si>
  <si>
    <t>RSN obnova bytového fondu</t>
  </si>
  <si>
    <t>9 1</t>
  </si>
  <si>
    <t>Obnova nebytového fondu</t>
  </si>
  <si>
    <t>9 2</t>
  </si>
  <si>
    <t>Nová brána ku garážam Mlynarovičova</t>
  </si>
  <si>
    <t>PD garáže a GD úver</t>
  </si>
  <si>
    <t>PD + rampy mimo MŠZŠ 50t.</t>
  </si>
  <si>
    <t>9 3</t>
  </si>
  <si>
    <t>PD prekládka VVN V.Draždiak</t>
  </si>
  <si>
    <t>V realizácií</t>
  </si>
  <si>
    <t xml:space="preserve">Externý dodávateľ pracuje na DÚR (Dokumentácia pre územné rozhodnutie) a súbežne aj na DSP (Dokumentácia pre stavebné povolenie). </t>
  </si>
  <si>
    <t>BD Medveďova - ŠFRB ÚVER a spoluúčasť MČ</t>
  </si>
  <si>
    <t>V príprave</t>
  </si>
  <si>
    <t>Pred podpisom zmluvy, vymienat kopility, steny na schodiskach, odstranenie statickych poruch na balkonoch, zateplovat obvodovy plast, vymena okien</t>
  </si>
  <si>
    <t>Rekonšrukcia hygienických zariadení - administratívna budova 9. poschodie</t>
  </si>
  <si>
    <t>PD trh Mlynarovičova</t>
  </si>
  <si>
    <t>Prerokovanie na komisii územneho plánovania, zbieranie ponúk pre súťaž na vyhotovenie stavebneho zameru na urovni PD.</t>
  </si>
  <si>
    <t>Mlátové chodníky VD 1 - úver</t>
  </si>
  <si>
    <t>PD je hotová a dokončená súťaž na zhotoviteľa, čakáme na zverenie časti pozemku v areali Paneuropskej vysokej školy.</t>
  </si>
  <si>
    <t>Mlátové chodníky VD 2 PD a realizácia - úver</t>
  </si>
  <si>
    <t>PD pre opatrenia energetickej úspornosti</t>
  </si>
  <si>
    <t>DS Osuského - úver</t>
  </si>
  <si>
    <t>PD spracovaná len čiastočne na 1. etapu, v spracovaní ďalšie etapy PD.</t>
  </si>
  <si>
    <t>ZOS Haanova - dotácia, úver</t>
  </si>
  <si>
    <t xml:space="preserve">Prebieha stavebné konanie, snaha MČ o získanie externého financovania, </t>
  </si>
  <si>
    <t>Dotačný program terasy</t>
  </si>
  <si>
    <t>Obnova CCC - z dotácie, z úveru</t>
  </si>
  <si>
    <t>Čakanie na vyhlásenie výzvy na predkladanie žiadostí o externé financovanie.</t>
  </si>
  <si>
    <t>Obnova strechy Braník - úver</t>
  </si>
  <si>
    <t>Príprava procesu VO pred vyhlásením súťaže na zhotoviteľa, odstránenie statickýchh porúch, zaizolovanie, strecha vo veľmi zlom stave, predpoklad odstránenia všetkých vrstiev strechy po zavedení sondáže.</t>
  </si>
  <si>
    <t>Fontána Technopol PD + realizácia - úver</t>
  </si>
  <si>
    <t>PD v stadiu spracovania, riesenie vlastnicke vztahy</t>
  </si>
  <si>
    <t>PD Betónová ruža</t>
  </si>
  <si>
    <t>prebieha vyhodnotenie participacie, zapracovanie do zadania pre zhotovitela PD</t>
  </si>
  <si>
    <t>DK Lúky rekonštrukcia strechy - úver</t>
  </si>
  <si>
    <t>Plán obnovy strechy DK a telocvične.</t>
  </si>
  <si>
    <t>Trhovisko Mlynarovičova realizácia</t>
  </si>
  <si>
    <t>V riešení súťaž na zhotoviteľa PD, na etapy, zastrašenie trhoviska a správcovská budova s verejnými WC.</t>
  </si>
  <si>
    <t>Obnova vnútrobloku Šustekova</t>
  </si>
  <si>
    <t xml:space="preserve">Oslovené Objednávka predschválená, zatiaľ nepodpísaná. </t>
  </si>
  <si>
    <t>Obnova vnútrobloku Šustekova nevyčerpané 2025 (20000 EUR)</t>
  </si>
  <si>
    <t>Slnečnice ZŠ, MŠ realizácia</t>
  </si>
  <si>
    <t>Nadchod Blagoevova PP 2025</t>
  </si>
  <si>
    <t xml:space="preserve">Nadchod súčasťou terasy ku ktorej MČ nemá pravny vzťah. </t>
  </si>
  <si>
    <t>PP 2025 Obnova majetku ( Pont. Lávka)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</si>
</sst>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9"/>
      <color theme="1"/>
      <name val="Arial Narrow"/>
      <family val="2"/>
      <charset val="238"/>
    </font>
    <font>
      <sz val="11"/>
      <color theme="1"/>
      <name val="Arial Narrow"/>
      <family val="2"/>
      <charset val="238"/>
    </font>
    <font>
      <sz val="9"/>
      <color theme="1"/>
      <name val="Arial Narrow"/>
      <family val="2"/>
      <charset val="238"/>
    </font>
    <font>
      <b/>
      <sz val="9"/>
      <name val="Arial Narrow"/>
      <family val="2"/>
      <charset val="238"/>
    </font>
    <font>
      <sz val="9"/>
      <name val="Arial Narrow"/>
      <family val="2"/>
      <charset val="238"/>
    </font>
    <font>
      <sz val="10"/>
      <color rgb="FF00B050"/>
      <name val="Arial Narrow"/>
      <family val="2"/>
      <charset val="238"/>
    </font>
    <font>
      <sz val="11"/>
      <color rgb="FF00B050"/>
      <name val="Arial Narrow"/>
      <family val="2"/>
      <charset val="238"/>
    </font>
    <font>
      <sz val="10"/>
      <name val="Arial Narrow"/>
      <family val="2"/>
      <charset val="238"/>
    </font>
    <font>
      <sz val="9"/>
      <color rgb="FF00B050"/>
      <name val="Arial Narrow"/>
      <family val="2"/>
      <charset val="238"/>
    </font>
    <font>
      <b/>
      <sz val="9"/>
      <color indexed="81"/>
      <name val="Segoe UI"/>
      <family val="2"/>
      <charset val="238"/>
    </font>
    <font>
      <sz val="9"/>
      <color indexed="81"/>
      <name val="Segoe UI"/>
      <family val="2"/>
      <charset val="238"/>
    </font>
  </fonts>
  <fills count="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tint="0.79998168889431442"/>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94">
    <xf numFmtId="0" fontId="0" fillId="0" borderId="0" xfId="0"/>
    <xf numFmtId="49" fontId="1" fillId="0" borderId="1" xfId="0" applyNumberFormat="1" applyFont="1" applyBorder="1" applyAlignment="1">
      <alignment horizontal="center" vertical="center"/>
    </xf>
    <xf numFmtId="49" fontId="1" fillId="0" borderId="2" xfId="0" applyNumberFormat="1" applyFont="1" applyBorder="1" applyAlignment="1">
      <alignment horizontal="center" vertical="center"/>
    </xf>
    <xf numFmtId="0" fontId="1" fillId="0" borderId="2" xfId="0" applyFont="1" applyBorder="1" applyAlignment="1">
      <alignment horizontal="center" vertical="center"/>
    </xf>
    <xf numFmtId="4" fontId="1" fillId="0" borderId="2" xfId="0" applyNumberFormat="1" applyFont="1" applyBorder="1" applyAlignment="1">
      <alignment horizontal="center" vertical="center"/>
    </xf>
    <xf numFmtId="0" fontId="1" fillId="0" borderId="3" xfId="0" applyFont="1" applyBorder="1" applyAlignment="1">
      <alignment horizontal="center" vertical="center"/>
    </xf>
    <xf numFmtId="0" fontId="2" fillId="0" borderId="0" xfId="0" applyFont="1" applyAlignment="1">
      <alignment vertical="center"/>
    </xf>
    <xf numFmtId="0" fontId="3" fillId="0" borderId="0" xfId="0" applyFont="1" applyFill="1" applyAlignme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4" fontId="3" fillId="0" borderId="2"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2" fillId="0" borderId="0" xfId="0" applyFont="1" applyAlignment="1">
      <alignment horizontal="center" vertical="center"/>
    </xf>
    <xf numFmtId="0" fontId="3" fillId="0" borderId="3" xfId="0" applyFont="1" applyBorder="1" applyAlignment="1">
      <alignment horizontal="center" vertical="center"/>
    </xf>
    <xf numFmtId="0" fontId="1" fillId="2" borderId="4" xfId="0" applyFont="1" applyFill="1" applyBorder="1" applyAlignment="1">
      <alignment horizontal="center" vertical="center"/>
    </xf>
    <xf numFmtId="4" fontId="1" fillId="2" borderId="4"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49" fontId="1" fillId="3"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 fillId="4" borderId="4" xfId="0" applyFont="1" applyFill="1" applyBorder="1" applyAlignment="1">
      <alignment horizontal="left" vertical="center"/>
    </xf>
    <xf numFmtId="0" fontId="3" fillId="5" borderId="4" xfId="0" applyFont="1" applyFill="1" applyBorder="1" applyAlignment="1">
      <alignment horizontal="center" vertical="center"/>
    </xf>
    <xf numFmtId="0" fontId="3" fillId="5" borderId="4" xfId="0" applyFont="1" applyFill="1" applyBorder="1" applyAlignment="1">
      <alignment horizontal="left" vertical="center" wrapText="1"/>
    </xf>
    <xf numFmtId="0" fontId="3" fillId="5" borderId="4" xfId="0" applyNumberFormat="1" applyFont="1" applyFill="1" applyBorder="1" applyAlignment="1">
      <alignment horizontal="center" vertical="center"/>
    </xf>
    <xf numFmtId="4" fontId="3" fillId="5" borderId="4" xfId="0" applyNumberFormat="1" applyFont="1" applyFill="1" applyBorder="1" applyAlignment="1">
      <alignment horizontal="center" vertical="center"/>
    </xf>
    <xf numFmtId="4" fontId="3" fillId="5" borderId="4" xfId="0" applyNumberFormat="1" applyFont="1" applyFill="1" applyBorder="1" applyAlignment="1">
      <alignment horizontal="right" vertical="center"/>
    </xf>
    <xf numFmtId="49" fontId="3" fillId="5" borderId="4" xfId="0" applyNumberFormat="1" applyFont="1" applyFill="1" applyBorder="1" applyAlignment="1">
      <alignment horizontal="center" vertical="center"/>
    </xf>
    <xf numFmtId="4" fontId="5" fillId="5" borderId="4" xfId="0" applyNumberFormat="1" applyFont="1" applyFill="1" applyBorder="1" applyAlignment="1">
      <alignment horizontal="right" vertical="center"/>
    </xf>
    <xf numFmtId="4" fontId="5" fillId="5" borderId="4" xfId="0" applyNumberFormat="1" applyFont="1" applyFill="1" applyBorder="1" applyAlignment="1">
      <alignment horizontal="left" vertical="center" wrapText="1"/>
    </xf>
    <xf numFmtId="4" fontId="5" fillId="5" borderId="4" xfId="0" applyNumberFormat="1" applyFont="1" applyFill="1" applyBorder="1" applyAlignment="1">
      <alignment horizontal="center" vertical="center" wrapText="1"/>
    </xf>
    <xf numFmtId="0" fontId="6" fillId="0" borderId="0" xfId="0" applyFont="1" applyFill="1" applyAlignment="1">
      <alignment vertical="center"/>
    </xf>
    <xf numFmtId="0" fontId="7" fillId="0" borderId="0" xfId="0" applyFont="1" applyAlignment="1">
      <alignment vertical="center"/>
    </xf>
    <xf numFmtId="4" fontId="5" fillId="5"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left" vertical="center" wrapText="1"/>
    </xf>
    <xf numFmtId="4" fontId="3" fillId="0" borderId="4" xfId="0" applyNumberFormat="1" applyFont="1" applyFill="1" applyBorder="1" applyAlignment="1">
      <alignment horizontal="center" vertical="center"/>
    </xf>
    <xf numFmtId="4" fontId="3" fillId="0" borderId="4" xfId="0" applyNumberFormat="1" applyFont="1" applyFill="1" applyBorder="1" applyAlignment="1">
      <alignment horizontal="right" vertical="center"/>
    </xf>
    <xf numFmtId="49" fontId="3" fillId="0" borderId="4" xfId="0" applyNumberFormat="1" applyFont="1" applyFill="1" applyBorder="1" applyAlignment="1">
      <alignment horizontal="center" vertical="center"/>
    </xf>
    <xf numFmtId="4" fontId="5" fillId="0" borderId="4" xfId="0" applyNumberFormat="1" applyFont="1" applyFill="1" applyBorder="1" applyAlignment="1">
      <alignment horizontal="right" vertical="center"/>
    </xf>
    <xf numFmtId="4" fontId="5" fillId="0" borderId="4" xfId="0" applyNumberFormat="1" applyFont="1" applyFill="1" applyBorder="1" applyAlignment="1">
      <alignment horizontal="center" vertical="center"/>
    </xf>
    <xf numFmtId="0" fontId="3" fillId="5" borderId="4" xfId="0" applyFont="1" applyFill="1" applyBorder="1" applyAlignment="1">
      <alignment horizontal="left" vertical="center"/>
    </xf>
    <xf numFmtId="0" fontId="3" fillId="0" borderId="4" xfId="0" applyFont="1" applyFill="1" applyBorder="1" applyAlignment="1">
      <alignment horizontal="center" vertical="center"/>
    </xf>
    <xf numFmtId="0" fontId="3" fillId="0" borderId="4" xfId="0" applyFont="1" applyFill="1" applyBorder="1" applyAlignment="1">
      <alignment horizontal="left" vertical="center" wrapText="1"/>
    </xf>
    <xf numFmtId="4" fontId="5" fillId="0" borderId="4" xfId="0" applyNumberFormat="1" applyFont="1" applyFill="1" applyBorder="1" applyAlignment="1">
      <alignment vertical="center"/>
    </xf>
    <xf numFmtId="4" fontId="5" fillId="0" borderId="5" xfId="0" applyNumberFormat="1" applyFont="1" applyFill="1" applyBorder="1" applyAlignment="1">
      <alignment horizontal="center" vertical="center"/>
    </xf>
    <xf numFmtId="4" fontId="5" fillId="0" borderId="6" xfId="0" applyNumberFormat="1" applyFont="1" applyFill="1" applyBorder="1" applyAlignment="1">
      <alignment horizontal="center" vertical="center"/>
    </xf>
    <xf numFmtId="4" fontId="5" fillId="0" borderId="4" xfId="0" applyNumberFormat="1" applyFont="1" applyBorder="1" applyAlignment="1">
      <alignment horizontal="center" vertical="center" wrapText="1"/>
    </xf>
    <xf numFmtId="0" fontId="8" fillId="0" borderId="0" xfId="0" applyFont="1" applyFill="1" applyAlignment="1">
      <alignment vertical="center"/>
    </xf>
    <xf numFmtId="0" fontId="3" fillId="0" borderId="5" xfId="0" applyFont="1" applyFill="1" applyBorder="1" applyAlignment="1">
      <alignment horizontal="center" vertical="center"/>
    </xf>
    <xf numFmtId="0" fontId="3" fillId="0" borderId="5" xfId="0" applyFont="1" applyBorder="1" applyAlignment="1">
      <alignment horizontal="left" vertical="center" wrapText="1"/>
    </xf>
    <xf numFmtId="4" fontId="3" fillId="0" borderId="5" xfId="0" applyNumberFormat="1" applyFont="1" applyBorder="1" applyAlignment="1">
      <alignment horizontal="center" vertical="center"/>
    </xf>
    <xf numFmtId="4" fontId="3" fillId="0" borderId="4" xfId="0" applyNumberFormat="1" applyFont="1" applyBorder="1" applyAlignment="1">
      <alignment horizontal="right" vertical="center"/>
    </xf>
    <xf numFmtId="49" fontId="3" fillId="0" borderId="4" xfId="0" applyNumberFormat="1" applyFont="1" applyBorder="1" applyAlignment="1">
      <alignment horizontal="center" vertical="center"/>
    </xf>
    <xf numFmtId="4" fontId="5" fillId="0" borderId="4" xfId="0" applyNumberFormat="1" applyFont="1" applyBorder="1" applyAlignment="1">
      <alignment horizontal="right" vertical="center"/>
    </xf>
    <xf numFmtId="4" fontId="5" fillId="0" borderId="5" xfId="0" applyNumberFormat="1" applyFont="1" applyBorder="1" applyAlignment="1">
      <alignment horizontal="center" vertical="center" wrapText="1"/>
    </xf>
    <xf numFmtId="0" fontId="3" fillId="0" borderId="6" xfId="0" applyFont="1" applyFill="1" applyBorder="1" applyAlignment="1">
      <alignment horizontal="center" vertical="center"/>
    </xf>
    <xf numFmtId="0" fontId="3" fillId="0" borderId="6" xfId="0" applyFont="1" applyBorder="1" applyAlignment="1">
      <alignment horizontal="left" vertical="center" wrapText="1"/>
    </xf>
    <xf numFmtId="4" fontId="3" fillId="0" borderId="6" xfId="0" applyNumberFormat="1" applyFont="1" applyBorder="1" applyAlignment="1">
      <alignment horizontal="center" vertical="center"/>
    </xf>
    <xf numFmtId="4" fontId="5" fillId="0" borderId="6" xfId="0" applyNumberFormat="1" applyFont="1" applyBorder="1" applyAlignment="1">
      <alignment horizontal="center"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4" xfId="0" applyFont="1" applyBorder="1" applyAlignment="1">
      <alignment vertical="center" wrapText="1"/>
    </xf>
    <xf numFmtId="4" fontId="3" fillId="0" borderId="4" xfId="0" applyNumberFormat="1" applyFont="1" applyBorder="1" applyAlignment="1">
      <alignment horizontal="center" vertical="center"/>
    </xf>
    <xf numFmtId="0" fontId="3" fillId="0" borderId="4" xfId="0" applyFont="1" applyBorder="1" applyAlignment="1">
      <alignment horizontal="left" vertical="center" wrapText="1"/>
    </xf>
    <xf numFmtId="0" fontId="3" fillId="0" borderId="6" xfId="0" applyFont="1" applyFill="1" applyBorder="1" applyAlignment="1">
      <alignment horizontal="center" vertical="center"/>
    </xf>
    <xf numFmtId="4" fontId="5" fillId="0" borderId="4" xfId="0" applyNumberFormat="1" applyFont="1" applyBorder="1" applyAlignment="1">
      <alignment horizontal="center" vertical="center"/>
    </xf>
    <xf numFmtId="0" fontId="5" fillId="5" borderId="4" xfId="0" applyFont="1" applyFill="1" applyBorder="1" applyAlignment="1">
      <alignment horizontal="left" vertical="center" wrapText="1"/>
    </xf>
    <xf numFmtId="0" fontId="3" fillId="0" borderId="4" xfId="0" applyFont="1" applyBorder="1" applyAlignment="1">
      <alignment horizontal="center" vertical="center"/>
    </xf>
    <xf numFmtId="4" fontId="3" fillId="0" borderId="4" xfId="0" applyNumberFormat="1" applyFont="1" applyBorder="1" applyAlignment="1">
      <alignment horizontal="right" vertical="center" wrapText="1"/>
    </xf>
    <xf numFmtId="0" fontId="9" fillId="0" borderId="0" xfId="0" applyFont="1" applyFill="1" applyAlignment="1">
      <alignment vertical="center"/>
    </xf>
    <xf numFmtId="0" fontId="7" fillId="0" borderId="0" xfId="0" applyFont="1" applyAlignment="1">
      <alignment vertical="center" wrapText="1"/>
    </xf>
    <xf numFmtId="0" fontId="3" fillId="0" borderId="7" xfId="0" applyFont="1" applyFill="1" applyBorder="1" applyAlignment="1">
      <alignment horizontal="center" vertical="center"/>
    </xf>
    <xf numFmtId="0" fontId="3" fillId="0" borderId="7" xfId="0" applyFont="1" applyBorder="1" applyAlignment="1">
      <alignment horizontal="left" vertical="center" wrapText="1"/>
    </xf>
    <xf numFmtId="4" fontId="5" fillId="0" borderId="7" xfId="0" applyNumberFormat="1" applyFont="1" applyBorder="1" applyAlignment="1">
      <alignment horizontal="center" vertical="center" wrapText="1"/>
    </xf>
    <xf numFmtId="4" fontId="3" fillId="5" borderId="4" xfId="0" applyNumberFormat="1" applyFont="1" applyFill="1" applyBorder="1" applyAlignment="1">
      <alignment horizontal="center" vertical="center" wrapText="1"/>
    </xf>
    <xf numFmtId="4" fontId="3" fillId="0" borderId="4" xfId="0" applyNumberFormat="1" applyFont="1" applyFill="1" applyBorder="1" applyAlignment="1">
      <alignment horizontal="center" vertical="center" wrapText="1"/>
    </xf>
    <xf numFmtId="0" fontId="3" fillId="0" borderId="0" xfId="0" applyFont="1" applyFill="1" applyAlignment="1">
      <alignmen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3" fillId="0" borderId="5" xfId="0" applyFont="1" applyFill="1" applyBorder="1" applyAlignment="1">
      <alignment horizontal="center" vertical="center" wrapText="1"/>
    </xf>
    <xf numFmtId="4" fontId="3" fillId="0" borderId="5"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3" fillId="3" borderId="4" xfId="0" applyFont="1" applyFill="1" applyBorder="1" applyAlignment="1">
      <alignment horizontal="center" vertical="center"/>
    </xf>
    <xf numFmtId="4" fontId="3" fillId="3" borderId="4" xfId="0" applyNumberFormat="1" applyFont="1" applyFill="1" applyBorder="1" applyAlignment="1">
      <alignment horizontal="center" vertical="center"/>
    </xf>
    <xf numFmtId="4" fontId="3" fillId="3" borderId="4" xfId="0" applyNumberFormat="1" applyFont="1" applyFill="1" applyBorder="1" applyAlignment="1">
      <alignment horizontal="right" vertical="center"/>
    </xf>
    <xf numFmtId="49" fontId="3" fillId="3" borderId="4" xfId="0" applyNumberFormat="1" applyFont="1" applyFill="1" applyBorder="1" applyAlignment="1">
      <alignment horizontal="center" vertical="center"/>
    </xf>
    <xf numFmtId="0" fontId="3" fillId="0" borderId="0" xfId="0" applyFont="1" applyAlignment="1">
      <alignment horizontal="left" vertical="center"/>
    </xf>
    <xf numFmtId="0" fontId="3" fillId="0" borderId="0" xfId="0" applyFont="1" applyFill="1" applyAlignment="1">
      <alignment horizontal="center" vertical="center"/>
    </xf>
    <xf numFmtId="4" fontId="2" fillId="0" borderId="0" xfId="0" applyNumberFormat="1" applyFont="1" applyAlignment="1">
      <alignment horizontal="center" vertical="center"/>
    </xf>
    <xf numFmtId="49" fontId="2" fillId="0" borderId="0" xfId="0" applyNumberFormat="1" applyFont="1" applyAlignment="1">
      <alignment horizontal="center"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dpo&#269;et%20IP%20janu&#225;r%202026%20(19.1.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dpočet IP (01-2026)"/>
      <sheetName val="Hárok1"/>
      <sheetName val="Hárok2"/>
    </sheetNames>
    <sheetDataSet>
      <sheetData sheetId="0"/>
      <sheetData sheetId="1"/>
      <sheetData sheetId="2"/>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F6501-A783-4D00-B114-C548BD5D133E}">
  <dimension ref="A1:Z94"/>
  <sheetViews>
    <sheetView tabSelected="1" zoomScaleNormal="100" workbookViewId="0">
      <pane ySplit="3" topLeftCell="A4" activePane="bottomLeft" state="frozen"/>
      <selection pane="bottomLeft" activeCell="E6" sqref="E6"/>
    </sheetView>
  </sheetViews>
  <sheetFormatPr defaultColWidth="9.140625" defaultRowHeight="16.5" x14ac:dyDescent="0.25"/>
  <cols>
    <col min="1" max="1" width="5.28515625" style="6" customWidth="1"/>
    <col min="2" max="2" width="21.85546875" style="6" customWidth="1"/>
    <col min="3" max="3" width="5.28515625" style="13" customWidth="1"/>
    <col min="4" max="4" width="9" style="92" bestFit="1" customWidth="1"/>
    <col min="5" max="5" width="9.85546875" style="6" customWidth="1"/>
    <col min="6" max="6" width="5.42578125" style="93" hidden="1" customWidth="1"/>
    <col min="7" max="7" width="10.140625" style="6" customWidth="1"/>
    <col min="8" max="8" width="9" style="6" bestFit="1" customWidth="1"/>
    <col min="9" max="9" width="9.7109375" style="6" hidden="1" customWidth="1"/>
    <col min="10" max="10" width="38.42578125" style="6" hidden="1" customWidth="1"/>
    <col min="11" max="11" width="9" style="6" customWidth="1"/>
    <col min="12" max="12" width="10.7109375" style="13" customWidth="1"/>
    <col min="13" max="13" width="50.28515625" style="6" customWidth="1"/>
    <col min="14" max="14" width="0.85546875" style="6" customWidth="1"/>
    <col min="15" max="15" width="46.5703125" style="7" customWidth="1"/>
    <col min="16" max="16" width="15.140625" style="6" customWidth="1"/>
    <col min="17" max="17" width="15.5703125" style="6" customWidth="1"/>
    <col min="18" max="16384" width="9.140625" style="6"/>
  </cols>
  <sheetData>
    <row r="1" spans="1:26" x14ac:dyDescent="0.25">
      <c r="A1" s="1" t="s">
        <v>0</v>
      </c>
      <c r="B1" s="2"/>
      <c r="C1" s="3" t="s">
        <v>1</v>
      </c>
      <c r="D1" s="4"/>
      <c r="E1" s="3"/>
      <c r="F1" s="2"/>
      <c r="G1" s="3"/>
      <c r="H1" s="3"/>
      <c r="I1" s="3"/>
      <c r="J1" s="3"/>
      <c r="K1" s="3"/>
      <c r="L1" s="3"/>
      <c r="M1" s="5" t="s">
        <v>2</v>
      </c>
      <c r="P1" s="8"/>
      <c r="Q1" s="8"/>
      <c r="R1" s="8"/>
      <c r="S1" s="8"/>
      <c r="T1" s="8"/>
      <c r="U1" s="8"/>
      <c r="V1" s="8"/>
      <c r="W1" s="8"/>
      <c r="X1" s="8"/>
      <c r="Y1" s="8"/>
      <c r="Z1" s="8"/>
    </row>
    <row r="2" spans="1:26" ht="7.5" customHeight="1" x14ac:dyDescent="0.25">
      <c r="A2" s="9"/>
      <c r="B2" s="10"/>
      <c r="C2" s="10"/>
      <c r="D2" s="11"/>
      <c r="E2" s="10"/>
      <c r="F2" s="12"/>
      <c r="G2" s="10"/>
      <c r="H2" s="10"/>
      <c r="I2" s="10"/>
      <c r="J2" s="10"/>
      <c r="K2" s="10"/>
      <c r="M2" s="14"/>
    </row>
    <row r="3" spans="1:26" ht="40.5" x14ac:dyDescent="0.25">
      <c r="A3" s="15" t="s">
        <v>3</v>
      </c>
      <c r="B3" s="15" t="s">
        <v>4</v>
      </c>
      <c r="C3" s="15" t="s">
        <v>5</v>
      </c>
      <c r="D3" s="16" t="s">
        <v>6</v>
      </c>
      <c r="E3" s="17" t="s">
        <v>7</v>
      </c>
      <c r="F3" s="18" t="s">
        <v>8</v>
      </c>
      <c r="G3" s="19" t="s">
        <v>9</v>
      </c>
      <c r="H3" s="19" t="s">
        <v>10</v>
      </c>
      <c r="I3" s="20" t="s">
        <v>11</v>
      </c>
      <c r="J3" s="20" t="s">
        <v>12</v>
      </c>
      <c r="K3" s="19" t="s">
        <v>13</v>
      </c>
      <c r="L3" s="19" t="s">
        <v>14</v>
      </c>
      <c r="M3" s="19" t="s">
        <v>15</v>
      </c>
    </row>
    <row r="4" spans="1:26" x14ac:dyDescent="0.25">
      <c r="A4" s="21" t="s">
        <v>16</v>
      </c>
      <c r="B4" s="21"/>
      <c r="C4" s="21"/>
      <c r="D4" s="21"/>
      <c r="E4" s="21"/>
      <c r="F4" s="21"/>
      <c r="G4" s="21"/>
      <c r="H4" s="21"/>
      <c r="I4" s="21"/>
      <c r="J4" s="21"/>
      <c r="K4" s="21"/>
      <c r="L4" s="21"/>
      <c r="M4" s="21"/>
    </row>
    <row r="5" spans="1:26" ht="40.5" x14ac:dyDescent="0.25">
      <c r="A5" s="22">
        <v>1</v>
      </c>
      <c r="B5" s="23" t="s">
        <v>17</v>
      </c>
      <c r="C5" s="24" t="s">
        <v>18</v>
      </c>
      <c r="D5" s="25">
        <f>400+861</f>
        <v>1261</v>
      </c>
      <c r="E5" s="26">
        <v>8739</v>
      </c>
      <c r="F5" s="27">
        <v>46</v>
      </c>
      <c r="G5" s="28"/>
      <c r="H5" s="28"/>
      <c r="I5" s="28">
        <v>1125</v>
      </c>
      <c r="J5" s="29" t="s">
        <v>19</v>
      </c>
      <c r="K5" s="28">
        <v>24000</v>
      </c>
      <c r="L5" s="30" t="s">
        <v>20</v>
      </c>
      <c r="M5" s="23" t="s">
        <v>21</v>
      </c>
      <c r="O5" s="31"/>
      <c r="Q5" s="32"/>
    </row>
    <row r="6" spans="1:26" ht="81.75" customHeight="1" x14ac:dyDescent="0.25">
      <c r="A6" s="22">
        <v>2</v>
      </c>
      <c r="B6" s="23" t="s">
        <v>22</v>
      </c>
      <c r="C6" s="27" t="s">
        <v>18</v>
      </c>
      <c r="D6" s="25">
        <v>1791</v>
      </c>
      <c r="E6" s="26">
        <v>20000</v>
      </c>
      <c r="F6" s="27" t="s">
        <v>23</v>
      </c>
      <c r="G6" s="26"/>
      <c r="H6" s="26"/>
      <c r="I6" s="26"/>
      <c r="J6" s="26"/>
      <c r="K6" s="26"/>
      <c r="L6" s="33" t="s">
        <v>24</v>
      </c>
      <c r="M6" s="23" t="s">
        <v>25</v>
      </c>
      <c r="O6" s="31"/>
    </row>
    <row r="7" spans="1:26" ht="134.25" customHeight="1" x14ac:dyDescent="0.25">
      <c r="A7" s="22">
        <v>3</v>
      </c>
      <c r="B7" s="23" t="s">
        <v>26</v>
      </c>
      <c r="C7" s="22" t="s">
        <v>18</v>
      </c>
      <c r="D7" s="25">
        <v>0</v>
      </c>
      <c r="E7" s="26">
        <v>30000</v>
      </c>
      <c r="F7" s="27" t="s">
        <v>23</v>
      </c>
      <c r="G7" s="28"/>
      <c r="H7" s="28"/>
      <c r="I7" s="28"/>
      <c r="J7" s="28"/>
      <c r="K7" s="28"/>
      <c r="L7" s="33" t="s">
        <v>24</v>
      </c>
      <c r="M7" s="23" t="s">
        <v>27</v>
      </c>
      <c r="O7" s="31"/>
    </row>
    <row r="8" spans="1:26" ht="40.5" x14ac:dyDescent="0.25">
      <c r="A8" s="34">
        <v>4</v>
      </c>
      <c r="B8" s="35" t="s">
        <v>28</v>
      </c>
      <c r="C8" s="34" t="s">
        <v>18</v>
      </c>
      <c r="D8" s="36">
        <v>0</v>
      </c>
      <c r="E8" s="37">
        <v>460000</v>
      </c>
      <c r="F8" s="38" t="s">
        <v>29</v>
      </c>
      <c r="G8" s="39"/>
      <c r="H8" s="39"/>
      <c r="I8" s="39"/>
      <c r="J8" s="39"/>
      <c r="K8" s="39"/>
      <c r="L8" s="40" t="s">
        <v>24</v>
      </c>
      <c r="M8" s="35" t="s">
        <v>30</v>
      </c>
      <c r="O8" s="31"/>
      <c r="Q8" s="32"/>
    </row>
    <row r="9" spans="1:26" ht="27" x14ac:dyDescent="0.25">
      <c r="A9" s="34">
        <v>5</v>
      </c>
      <c r="B9" s="35" t="s">
        <v>31</v>
      </c>
      <c r="C9" s="34" t="s">
        <v>18</v>
      </c>
      <c r="D9" s="36">
        <v>98000</v>
      </c>
      <c r="E9" s="37">
        <v>50000</v>
      </c>
      <c r="F9" s="38" t="s">
        <v>32</v>
      </c>
      <c r="G9" s="39"/>
      <c r="H9" s="39"/>
      <c r="I9" s="39"/>
      <c r="J9" s="39"/>
      <c r="K9" s="39"/>
      <c r="L9" s="40" t="s">
        <v>24</v>
      </c>
      <c r="M9" s="35" t="s">
        <v>33</v>
      </c>
      <c r="O9" s="31"/>
      <c r="Q9" s="32"/>
    </row>
    <row r="10" spans="1:26" ht="27" x14ac:dyDescent="0.25">
      <c r="A10" s="22">
        <v>6</v>
      </c>
      <c r="B10" s="23" t="s">
        <v>34</v>
      </c>
      <c r="C10" s="22" t="s">
        <v>18</v>
      </c>
      <c r="D10" s="25">
        <v>42000</v>
      </c>
      <c r="E10" s="26">
        <v>46000</v>
      </c>
      <c r="F10" s="27" t="s">
        <v>23</v>
      </c>
      <c r="G10" s="28"/>
      <c r="H10" s="28"/>
      <c r="I10" s="28"/>
      <c r="J10" s="28"/>
      <c r="K10" s="28"/>
      <c r="L10" s="33" t="s">
        <v>24</v>
      </c>
      <c r="M10" s="23" t="s">
        <v>35</v>
      </c>
      <c r="O10" s="31"/>
      <c r="Q10" s="32"/>
    </row>
    <row r="11" spans="1:26" ht="27" x14ac:dyDescent="0.25">
      <c r="A11" s="22">
        <v>7</v>
      </c>
      <c r="B11" s="41" t="s">
        <v>36</v>
      </c>
      <c r="C11" s="22" t="s">
        <v>18</v>
      </c>
      <c r="D11" s="25">
        <v>18000</v>
      </c>
      <c r="E11" s="26">
        <v>7000</v>
      </c>
      <c r="F11" s="27" t="s">
        <v>23</v>
      </c>
      <c r="G11" s="26"/>
      <c r="H11" s="26"/>
      <c r="I11" s="26"/>
      <c r="J11" s="26"/>
      <c r="K11" s="26"/>
      <c r="L11" s="30" t="s">
        <v>24</v>
      </c>
      <c r="M11" s="23" t="s">
        <v>37</v>
      </c>
      <c r="O11" s="31"/>
    </row>
    <row r="12" spans="1:26" ht="25.5" customHeight="1" x14ac:dyDescent="0.25">
      <c r="A12" s="42">
        <v>8</v>
      </c>
      <c r="B12" s="43" t="s">
        <v>38</v>
      </c>
      <c r="C12" s="42" t="s">
        <v>39</v>
      </c>
      <c r="D12" s="36">
        <v>0</v>
      </c>
      <c r="E12" s="37">
        <v>250000</v>
      </c>
      <c r="F12" s="38" t="s">
        <v>32</v>
      </c>
      <c r="G12" s="39"/>
      <c r="H12" s="39"/>
      <c r="I12" s="39"/>
      <c r="J12" s="39"/>
      <c r="K12" s="44"/>
      <c r="L12" s="45" t="s">
        <v>24</v>
      </c>
      <c r="M12" s="43" t="s">
        <v>40</v>
      </c>
      <c r="O12" s="31"/>
      <c r="Q12" s="32"/>
    </row>
    <row r="13" spans="1:26" ht="25.5" customHeight="1" x14ac:dyDescent="0.25">
      <c r="A13" s="42">
        <v>9</v>
      </c>
      <c r="B13" s="43"/>
      <c r="C13" s="42"/>
      <c r="D13" s="36">
        <v>0</v>
      </c>
      <c r="E13" s="37">
        <v>250000</v>
      </c>
      <c r="F13" s="38" t="s">
        <v>29</v>
      </c>
      <c r="G13" s="39"/>
      <c r="H13" s="39"/>
      <c r="I13" s="39"/>
      <c r="J13" s="39"/>
      <c r="K13" s="44"/>
      <c r="L13" s="46"/>
      <c r="M13" s="43"/>
      <c r="O13" s="31"/>
      <c r="Q13" s="32"/>
    </row>
    <row r="14" spans="1:26" ht="40.5" x14ac:dyDescent="0.25">
      <c r="A14" s="34">
        <v>9</v>
      </c>
      <c r="B14" s="35" t="s">
        <v>41</v>
      </c>
      <c r="C14" s="34" t="s">
        <v>39</v>
      </c>
      <c r="D14" s="36">
        <v>33000</v>
      </c>
      <c r="E14" s="37">
        <v>27000</v>
      </c>
      <c r="F14" s="38" t="s">
        <v>23</v>
      </c>
      <c r="G14" s="39"/>
      <c r="H14" s="39">
        <v>13110</v>
      </c>
      <c r="I14" s="39"/>
      <c r="J14" s="39"/>
      <c r="K14" s="39"/>
      <c r="L14" s="47"/>
      <c r="M14" s="35" t="s">
        <v>42</v>
      </c>
      <c r="O14" s="31"/>
      <c r="Q14" s="32"/>
    </row>
    <row r="15" spans="1:26" x14ac:dyDescent="0.25">
      <c r="A15" s="21" t="s">
        <v>43</v>
      </c>
      <c r="B15" s="21"/>
      <c r="C15" s="21"/>
      <c r="D15" s="21"/>
      <c r="E15" s="21"/>
      <c r="F15" s="21"/>
      <c r="G15" s="21"/>
      <c r="H15" s="21"/>
      <c r="I15" s="21"/>
      <c r="J15" s="21"/>
      <c r="K15" s="21"/>
      <c r="L15" s="21"/>
      <c r="M15" s="21"/>
    </row>
    <row r="16" spans="1:26" ht="41.25" customHeight="1" x14ac:dyDescent="0.25">
      <c r="A16" s="22">
        <f>A14+1</f>
        <v>10</v>
      </c>
      <c r="B16" s="23" t="s">
        <v>44</v>
      </c>
      <c r="C16" s="22" t="s">
        <v>45</v>
      </c>
      <c r="D16" s="25"/>
      <c r="E16" s="26">
        <v>20000</v>
      </c>
      <c r="F16" s="27" t="s">
        <v>23</v>
      </c>
      <c r="G16" s="28"/>
      <c r="H16" s="28"/>
      <c r="I16" s="28"/>
      <c r="J16" s="28"/>
      <c r="K16" s="28"/>
      <c r="L16" s="33" t="s">
        <v>24</v>
      </c>
      <c r="M16" s="23" t="s">
        <v>46</v>
      </c>
      <c r="O16" s="31"/>
      <c r="Q16" s="32"/>
    </row>
    <row r="17" spans="1:17" ht="40.5" x14ac:dyDescent="0.25">
      <c r="A17" s="34">
        <f t="shared" ref="A17:A22" si="0">A16+1</f>
        <v>11</v>
      </c>
      <c r="B17" s="35" t="s">
        <v>47</v>
      </c>
      <c r="C17" s="34" t="s">
        <v>48</v>
      </c>
      <c r="D17" s="36"/>
      <c r="E17" s="37">
        <v>500000</v>
      </c>
      <c r="F17" s="38" t="s">
        <v>29</v>
      </c>
      <c r="G17" s="39"/>
      <c r="H17" s="39"/>
      <c r="I17" s="39"/>
      <c r="J17" s="39"/>
      <c r="K17" s="39"/>
      <c r="L17" s="47" t="s">
        <v>24</v>
      </c>
      <c r="M17" s="35" t="s">
        <v>49</v>
      </c>
      <c r="O17" s="31"/>
      <c r="Q17" s="32"/>
    </row>
    <row r="18" spans="1:17" ht="40.5" x14ac:dyDescent="0.25">
      <c r="A18" s="34">
        <f t="shared" si="0"/>
        <v>12</v>
      </c>
      <c r="B18" s="35" t="s">
        <v>50</v>
      </c>
      <c r="C18" s="34" t="s">
        <v>48</v>
      </c>
      <c r="D18" s="36"/>
      <c r="E18" s="37">
        <v>500000</v>
      </c>
      <c r="F18" s="38" t="s">
        <v>29</v>
      </c>
      <c r="G18" s="39"/>
      <c r="H18" s="39"/>
      <c r="I18" s="39"/>
      <c r="J18" s="39"/>
      <c r="K18" s="39"/>
      <c r="L18" s="47" t="s">
        <v>24</v>
      </c>
      <c r="M18" s="35" t="s">
        <v>49</v>
      </c>
      <c r="O18" s="31"/>
      <c r="Q18" s="32"/>
    </row>
    <row r="19" spans="1:17" ht="27" x14ac:dyDescent="0.25">
      <c r="A19" s="34">
        <f t="shared" si="0"/>
        <v>13</v>
      </c>
      <c r="B19" s="35" t="s">
        <v>51</v>
      </c>
      <c r="C19" s="34" t="s">
        <v>48</v>
      </c>
      <c r="D19" s="36"/>
      <c r="E19" s="37">
        <v>550000</v>
      </c>
      <c r="F19" s="38" t="s">
        <v>29</v>
      </c>
      <c r="G19" s="39"/>
      <c r="H19" s="39"/>
      <c r="I19" s="39"/>
      <c r="J19" s="39"/>
      <c r="K19" s="39"/>
      <c r="L19" s="40"/>
      <c r="M19" s="35" t="s">
        <v>52</v>
      </c>
      <c r="O19" s="48"/>
      <c r="Q19" s="32"/>
    </row>
    <row r="20" spans="1:17" ht="27" x14ac:dyDescent="0.25">
      <c r="A20" s="34">
        <f t="shared" si="0"/>
        <v>14</v>
      </c>
      <c r="B20" s="35" t="s">
        <v>53</v>
      </c>
      <c r="C20" s="34" t="s">
        <v>48</v>
      </c>
      <c r="D20" s="36"/>
      <c r="E20" s="37">
        <v>180000</v>
      </c>
      <c r="F20" s="38" t="s">
        <v>29</v>
      </c>
      <c r="G20" s="39"/>
      <c r="H20" s="39"/>
      <c r="I20" s="39"/>
      <c r="J20" s="39"/>
      <c r="K20" s="39"/>
      <c r="L20" s="40"/>
      <c r="M20" s="35" t="s">
        <v>54</v>
      </c>
      <c r="O20" s="31"/>
      <c r="Q20" s="32"/>
    </row>
    <row r="21" spans="1:17" ht="27" x14ac:dyDescent="0.25">
      <c r="A21" s="34">
        <f t="shared" si="0"/>
        <v>15</v>
      </c>
      <c r="B21" s="35" t="s">
        <v>55</v>
      </c>
      <c r="C21" s="34" t="s">
        <v>48</v>
      </c>
      <c r="D21" s="36"/>
      <c r="E21" s="37">
        <v>180000</v>
      </c>
      <c r="F21" s="38" t="s">
        <v>29</v>
      </c>
      <c r="G21" s="39"/>
      <c r="H21" s="39"/>
      <c r="I21" s="39"/>
      <c r="J21" s="39"/>
      <c r="K21" s="39"/>
      <c r="L21" s="40"/>
      <c r="M21" s="35" t="s">
        <v>54</v>
      </c>
      <c r="O21" s="31"/>
      <c r="Q21" s="32"/>
    </row>
    <row r="22" spans="1:17" ht="30.75" customHeight="1" x14ac:dyDescent="0.25">
      <c r="A22" s="49">
        <f t="shared" si="0"/>
        <v>16</v>
      </c>
      <c r="B22" s="50" t="s">
        <v>56</v>
      </c>
      <c r="C22" s="49" t="s">
        <v>48</v>
      </c>
      <c r="D22" s="51">
        <f>1255469.88+14859.65</f>
        <v>1270329.5299999998</v>
      </c>
      <c r="E22" s="52">
        <f>500000</f>
        <v>500000</v>
      </c>
      <c r="F22" s="53" t="s">
        <v>29</v>
      </c>
      <c r="G22" s="54"/>
      <c r="H22" s="54"/>
      <c r="I22" s="54"/>
      <c r="J22" s="54"/>
      <c r="K22" s="54"/>
      <c r="L22" s="55" t="s">
        <v>57</v>
      </c>
      <c r="M22" s="50" t="s">
        <v>58</v>
      </c>
      <c r="O22" s="31"/>
      <c r="Q22" s="32"/>
    </row>
    <row r="23" spans="1:17" ht="30.75" customHeight="1" x14ac:dyDescent="0.25">
      <c r="A23" s="56"/>
      <c r="B23" s="57"/>
      <c r="C23" s="56"/>
      <c r="D23" s="58"/>
      <c r="E23" s="52">
        <v>87726</v>
      </c>
      <c r="F23" s="53" t="s">
        <v>23</v>
      </c>
      <c r="G23" s="54"/>
      <c r="H23" s="54"/>
      <c r="I23" s="54"/>
      <c r="J23" s="54"/>
      <c r="K23" s="54"/>
      <c r="L23" s="59"/>
      <c r="M23" s="57"/>
      <c r="O23" s="31"/>
      <c r="Q23" s="32"/>
    </row>
    <row r="24" spans="1:17" ht="14.25" customHeight="1" x14ac:dyDescent="0.25">
      <c r="A24" s="49">
        <v>17</v>
      </c>
      <c r="B24" s="60" t="s">
        <v>59</v>
      </c>
      <c r="C24" s="49" t="s">
        <v>48</v>
      </c>
      <c r="D24" s="36"/>
      <c r="E24" s="37">
        <v>770000</v>
      </c>
      <c r="F24" s="38" t="s">
        <v>32</v>
      </c>
      <c r="G24" s="39"/>
      <c r="H24" s="39"/>
      <c r="I24" s="39"/>
      <c r="J24" s="39"/>
      <c r="K24" s="45" t="s">
        <v>60</v>
      </c>
      <c r="L24" s="45" t="s">
        <v>61</v>
      </c>
      <c r="M24" s="60" t="s">
        <v>62</v>
      </c>
      <c r="O24" s="31"/>
      <c r="Q24" s="32"/>
    </row>
    <row r="25" spans="1:17" ht="14.25" customHeight="1" x14ac:dyDescent="0.25">
      <c r="A25" s="56"/>
      <c r="B25" s="61"/>
      <c r="C25" s="56"/>
      <c r="D25" s="36"/>
      <c r="E25" s="37">
        <v>550000</v>
      </c>
      <c r="F25" s="38" t="s">
        <v>29</v>
      </c>
      <c r="G25" s="39"/>
      <c r="H25" s="39"/>
      <c r="I25" s="39"/>
      <c r="J25" s="39"/>
      <c r="K25" s="46"/>
      <c r="L25" s="46"/>
      <c r="M25" s="61"/>
      <c r="O25" s="31"/>
      <c r="Q25" s="32"/>
    </row>
    <row r="26" spans="1:17" ht="31.5" customHeight="1" x14ac:dyDescent="0.25">
      <c r="A26" s="49">
        <v>18</v>
      </c>
      <c r="B26" s="60" t="s">
        <v>63</v>
      </c>
      <c r="C26" s="49" t="s">
        <v>48</v>
      </c>
      <c r="D26" s="36"/>
      <c r="E26" s="37">
        <v>2462502</v>
      </c>
      <c r="F26" s="38" t="s">
        <v>32</v>
      </c>
      <c r="G26" s="39"/>
      <c r="H26" s="39"/>
      <c r="I26" s="39"/>
      <c r="J26" s="39"/>
      <c r="K26" s="39"/>
      <c r="L26" s="45" t="s">
        <v>61</v>
      </c>
      <c r="M26" s="60" t="s">
        <v>64</v>
      </c>
      <c r="O26" s="31"/>
      <c r="Q26" s="32"/>
    </row>
    <row r="27" spans="1:17" ht="31.5" customHeight="1" x14ac:dyDescent="0.25">
      <c r="A27" s="56"/>
      <c r="B27" s="61"/>
      <c r="C27" s="56"/>
      <c r="D27" s="36"/>
      <c r="E27" s="37">
        <v>1300292</v>
      </c>
      <c r="F27" s="38" t="s">
        <v>29</v>
      </c>
      <c r="G27" s="39"/>
      <c r="H27" s="39"/>
      <c r="I27" s="39"/>
      <c r="J27" s="39"/>
      <c r="K27" s="39"/>
      <c r="L27" s="46"/>
      <c r="M27" s="61"/>
      <c r="O27" s="31"/>
      <c r="Q27" s="32"/>
    </row>
    <row r="28" spans="1:17" ht="31.5" customHeight="1" x14ac:dyDescent="0.25">
      <c r="A28" s="49">
        <v>19</v>
      </c>
      <c r="B28" s="60" t="s">
        <v>65</v>
      </c>
      <c r="C28" s="49" t="s">
        <v>48</v>
      </c>
      <c r="D28" s="36"/>
      <c r="E28" s="37">
        <v>2221560</v>
      </c>
      <c r="F28" s="38" t="s">
        <v>32</v>
      </c>
      <c r="G28" s="39"/>
      <c r="H28" s="39"/>
      <c r="I28" s="39"/>
      <c r="J28" s="39"/>
      <c r="K28" s="39"/>
      <c r="L28" s="45" t="s">
        <v>24</v>
      </c>
      <c r="M28" s="60" t="s">
        <v>66</v>
      </c>
      <c r="O28" s="31"/>
      <c r="Q28" s="32"/>
    </row>
    <row r="29" spans="1:17" ht="31.5" customHeight="1" x14ac:dyDescent="0.25">
      <c r="A29" s="56"/>
      <c r="B29" s="61"/>
      <c r="C29" s="56"/>
      <c r="D29" s="36"/>
      <c r="E29" s="37">
        <v>1068440</v>
      </c>
      <c r="F29" s="38" t="s">
        <v>29</v>
      </c>
      <c r="G29" s="39"/>
      <c r="H29" s="39"/>
      <c r="I29" s="39"/>
      <c r="J29" s="39"/>
      <c r="K29" s="39"/>
      <c r="L29" s="46"/>
      <c r="M29" s="61"/>
      <c r="O29" s="31"/>
      <c r="Q29" s="32"/>
    </row>
    <row r="30" spans="1:17" ht="29.25" customHeight="1" x14ac:dyDescent="0.25">
      <c r="A30" s="49">
        <v>20</v>
      </c>
      <c r="B30" s="60" t="s">
        <v>67</v>
      </c>
      <c r="C30" s="49" t="s">
        <v>48</v>
      </c>
      <c r="D30" s="36"/>
      <c r="E30" s="37">
        <v>797720</v>
      </c>
      <c r="F30" s="38" t="s">
        <v>32</v>
      </c>
      <c r="G30" s="39"/>
      <c r="H30" s="39"/>
      <c r="I30" s="39"/>
      <c r="J30" s="39"/>
      <c r="K30" s="39"/>
      <c r="L30" s="45" t="s">
        <v>24</v>
      </c>
      <c r="M30" s="60" t="s">
        <v>68</v>
      </c>
      <c r="O30" s="31"/>
      <c r="Q30" s="32"/>
    </row>
    <row r="31" spans="1:17" ht="23.25" customHeight="1" x14ac:dyDescent="0.25">
      <c r="A31" s="56"/>
      <c r="B31" s="61"/>
      <c r="C31" s="56"/>
      <c r="D31" s="36"/>
      <c r="E31" s="37">
        <v>355000</v>
      </c>
      <c r="F31" s="38" t="s">
        <v>29</v>
      </c>
      <c r="G31" s="39"/>
      <c r="H31" s="39"/>
      <c r="I31" s="39"/>
      <c r="J31" s="39"/>
      <c r="K31" s="39"/>
      <c r="L31" s="46"/>
      <c r="M31" s="61"/>
      <c r="O31" s="31"/>
      <c r="Q31" s="32"/>
    </row>
    <row r="32" spans="1:17" ht="27" x14ac:dyDescent="0.25">
      <c r="A32" s="34">
        <v>21</v>
      </c>
      <c r="B32" s="35" t="s">
        <v>69</v>
      </c>
      <c r="C32" s="34" t="s">
        <v>48</v>
      </c>
      <c r="D32" s="36"/>
      <c r="E32" s="37">
        <v>50000</v>
      </c>
      <c r="F32" s="38" t="s">
        <v>70</v>
      </c>
      <c r="G32" s="39"/>
      <c r="H32" s="39"/>
      <c r="I32" s="39"/>
      <c r="J32" s="39"/>
      <c r="K32" s="39"/>
      <c r="L32" s="40" t="s">
        <v>71</v>
      </c>
      <c r="M32" s="35" t="s">
        <v>72</v>
      </c>
      <c r="O32" s="31"/>
      <c r="Q32" s="32"/>
    </row>
    <row r="33" spans="1:18" x14ac:dyDescent="0.25">
      <c r="A33" s="34">
        <v>22</v>
      </c>
      <c r="B33" s="35" t="s">
        <v>73</v>
      </c>
      <c r="C33" s="34" t="s">
        <v>48</v>
      </c>
      <c r="D33" s="36"/>
      <c r="E33" s="37">
        <v>330000</v>
      </c>
      <c r="F33" s="38" t="s">
        <v>29</v>
      </c>
      <c r="G33" s="39"/>
      <c r="H33" s="39"/>
      <c r="I33" s="39"/>
      <c r="J33" s="39"/>
      <c r="K33" s="39"/>
      <c r="L33" s="40" t="s">
        <v>24</v>
      </c>
      <c r="M33" s="35" t="s">
        <v>74</v>
      </c>
      <c r="O33" s="31"/>
      <c r="Q33" s="32"/>
    </row>
    <row r="34" spans="1:18" ht="25.5" customHeight="1" x14ac:dyDescent="0.25">
      <c r="A34" s="49">
        <v>23</v>
      </c>
      <c r="B34" s="60" t="s">
        <v>75</v>
      </c>
      <c r="C34" s="49" t="s">
        <v>48</v>
      </c>
      <c r="D34" s="36"/>
      <c r="E34" s="37">
        <v>1327537</v>
      </c>
      <c r="F34" s="38" t="s">
        <v>32</v>
      </c>
      <c r="G34" s="39"/>
      <c r="H34" s="39"/>
      <c r="I34" s="39"/>
      <c r="J34" s="39"/>
      <c r="K34" s="39"/>
      <c r="L34" s="45" t="s">
        <v>24</v>
      </c>
      <c r="M34" s="60" t="s">
        <v>76</v>
      </c>
      <c r="O34" s="31"/>
      <c r="Q34" s="32"/>
    </row>
    <row r="35" spans="1:18" ht="25.5" customHeight="1" x14ac:dyDescent="0.25">
      <c r="A35" s="56"/>
      <c r="B35" s="61"/>
      <c r="C35" s="56"/>
      <c r="D35" s="36"/>
      <c r="E35" s="37">
        <v>150000</v>
      </c>
      <c r="F35" s="38" t="s">
        <v>29</v>
      </c>
      <c r="G35" s="39"/>
      <c r="H35" s="39"/>
      <c r="I35" s="39"/>
      <c r="J35" s="39"/>
      <c r="K35" s="39"/>
      <c r="L35" s="46"/>
      <c r="M35" s="61"/>
      <c r="O35" s="31"/>
      <c r="Q35" s="32"/>
    </row>
    <row r="36" spans="1:18" ht="21.75" customHeight="1" x14ac:dyDescent="0.25">
      <c r="A36" s="34">
        <v>24</v>
      </c>
      <c r="B36" s="60" t="s">
        <v>77</v>
      </c>
      <c r="C36" s="34" t="s">
        <v>48</v>
      </c>
      <c r="D36" s="36"/>
      <c r="E36" s="37">
        <v>2621082</v>
      </c>
      <c r="F36" s="38" t="s">
        <v>32</v>
      </c>
      <c r="G36" s="39"/>
      <c r="H36" s="39"/>
      <c r="I36" s="39"/>
      <c r="J36" s="39"/>
      <c r="K36" s="39"/>
      <c r="L36" s="45" t="s">
        <v>24</v>
      </c>
      <c r="M36" s="60" t="s">
        <v>78</v>
      </c>
      <c r="O36" s="31"/>
      <c r="Q36" s="32"/>
    </row>
    <row r="37" spans="1:18" ht="21.75" customHeight="1" x14ac:dyDescent="0.25">
      <c r="A37" s="34">
        <v>25</v>
      </c>
      <c r="B37" s="61"/>
      <c r="C37" s="34" t="s">
        <v>48</v>
      </c>
      <c r="D37" s="36"/>
      <c r="E37" s="37">
        <v>500000</v>
      </c>
      <c r="F37" s="38" t="s">
        <v>29</v>
      </c>
      <c r="G37" s="39"/>
      <c r="H37" s="39"/>
      <c r="I37" s="39"/>
      <c r="J37" s="39"/>
      <c r="K37" s="39"/>
      <c r="L37" s="46"/>
      <c r="M37" s="61"/>
      <c r="O37" s="31"/>
      <c r="Q37" s="32"/>
    </row>
    <row r="38" spans="1:18" ht="67.5" x14ac:dyDescent="0.25">
      <c r="A38" s="34">
        <v>26</v>
      </c>
      <c r="B38" s="62" t="s">
        <v>79</v>
      </c>
      <c r="C38" s="34" t="s">
        <v>48</v>
      </c>
      <c r="D38" s="63" t="s">
        <v>80</v>
      </c>
      <c r="E38" s="52">
        <v>0</v>
      </c>
      <c r="F38" s="53"/>
      <c r="G38" s="54"/>
      <c r="H38" s="54"/>
      <c r="I38" s="54"/>
      <c r="J38" s="54"/>
      <c r="K38" s="54"/>
      <c r="L38" s="47" t="s">
        <v>57</v>
      </c>
      <c r="M38" s="64" t="s">
        <v>81</v>
      </c>
      <c r="O38" s="31"/>
      <c r="Q38" s="32"/>
    </row>
    <row r="39" spans="1:18" ht="40.5" x14ac:dyDescent="0.25">
      <c r="A39" s="34">
        <v>27</v>
      </c>
      <c r="B39" s="62" t="s">
        <v>82</v>
      </c>
      <c r="C39" s="34" t="s">
        <v>48</v>
      </c>
      <c r="D39" s="63">
        <v>0</v>
      </c>
      <c r="E39" s="52">
        <v>427326</v>
      </c>
      <c r="F39" s="53" t="s">
        <v>32</v>
      </c>
      <c r="G39" s="54"/>
      <c r="H39" s="54"/>
      <c r="I39" s="54"/>
      <c r="J39" s="54"/>
      <c r="K39" s="54"/>
      <c r="L39" s="47" t="s">
        <v>83</v>
      </c>
      <c r="M39" s="64" t="s">
        <v>84</v>
      </c>
      <c r="O39" s="31"/>
      <c r="Q39" s="32"/>
    </row>
    <row r="40" spans="1:18" ht="40.5" x14ac:dyDescent="0.25">
      <c r="A40" s="34">
        <v>28</v>
      </c>
      <c r="B40" s="62" t="s">
        <v>85</v>
      </c>
      <c r="C40" s="34" t="s">
        <v>48</v>
      </c>
      <c r="D40" s="63">
        <v>0</v>
      </c>
      <c r="E40" s="52">
        <v>426277</v>
      </c>
      <c r="F40" s="53" t="s">
        <v>32</v>
      </c>
      <c r="G40" s="54"/>
      <c r="H40" s="54"/>
      <c r="I40" s="54"/>
      <c r="J40" s="54"/>
      <c r="K40" s="54"/>
      <c r="L40" s="47" t="s">
        <v>24</v>
      </c>
      <c r="M40" s="64" t="s">
        <v>86</v>
      </c>
      <c r="O40" s="31"/>
      <c r="Q40" s="32"/>
    </row>
    <row r="41" spans="1:18" ht="40.5" x14ac:dyDescent="0.25">
      <c r="A41" s="34">
        <v>29</v>
      </c>
      <c r="B41" s="62" t="s">
        <v>87</v>
      </c>
      <c r="C41" s="34" t="s">
        <v>48</v>
      </c>
      <c r="D41" s="63">
        <v>0</v>
      </c>
      <c r="E41" s="52">
        <v>426277</v>
      </c>
      <c r="F41" s="53" t="s">
        <v>32</v>
      </c>
      <c r="G41" s="54"/>
      <c r="H41" s="54"/>
      <c r="I41" s="54"/>
      <c r="J41" s="54"/>
      <c r="K41" s="54"/>
      <c r="L41" s="47" t="s">
        <v>24</v>
      </c>
      <c r="M41" s="64" t="s">
        <v>88</v>
      </c>
      <c r="O41" s="31"/>
      <c r="Q41" s="32"/>
    </row>
    <row r="42" spans="1:18" ht="64.5" customHeight="1" x14ac:dyDescent="0.25">
      <c r="A42" s="65">
        <v>30</v>
      </c>
      <c r="B42" s="35" t="s">
        <v>89</v>
      </c>
      <c r="C42" s="34" t="s">
        <v>48</v>
      </c>
      <c r="D42" s="36"/>
      <c r="E42" s="37">
        <v>432655</v>
      </c>
      <c r="F42" s="38"/>
      <c r="G42" s="39"/>
      <c r="H42" s="39"/>
      <c r="I42" s="39"/>
      <c r="J42" s="39"/>
      <c r="K42" s="39"/>
      <c r="L42" s="40"/>
      <c r="M42" s="35"/>
      <c r="O42" s="31"/>
      <c r="Q42" s="32"/>
    </row>
    <row r="43" spans="1:18" ht="67.5" x14ac:dyDescent="0.25">
      <c r="A43" s="34">
        <v>31</v>
      </c>
      <c r="B43" s="64" t="s">
        <v>90</v>
      </c>
      <c r="C43" s="34" t="s">
        <v>48</v>
      </c>
      <c r="D43" s="63">
        <v>0</v>
      </c>
      <c r="E43" s="52">
        <v>0</v>
      </c>
      <c r="F43" s="53"/>
      <c r="G43" s="54"/>
      <c r="H43" s="54"/>
      <c r="I43" s="54"/>
      <c r="J43" s="54"/>
      <c r="K43" s="54" t="s">
        <v>91</v>
      </c>
      <c r="L43" s="66" t="s">
        <v>24</v>
      </c>
      <c r="M43" s="64" t="s">
        <v>92</v>
      </c>
      <c r="O43" s="31"/>
      <c r="Q43" s="32"/>
    </row>
    <row r="44" spans="1:18" x14ac:dyDescent="0.25">
      <c r="A44" s="21" t="s">
        <v>93</v>
      </c>
      <c r="B44" s="21"/>
      <c r="C44" s="21"/>
      <c r="D44" s="21"/>
      <c r="E44" s="21"/>
      <c r="F44" s="21"/>
      <c r="G44" s="21"/>
      <c r="H44" s="21"/>
      <c r="I44" s="21"/>
      <c r="J44" s="21"/>
      <c r="K44" s="21"/>
      <c r="L44" s="21"/>
      <c r="M44" s="21"/>
    </row>
    <row r="45" spans="1:18" ht="40.5" x14ac:dyDescent="0.25">
      <c r="A45" s="22">
        <v>32</v>
      </c>
      <c r="B45" s="67" t="s">
        <v>94</v>
      </c>
      <c r="C45" s="22" t="s">
        <v>95</v>
      </c>
      <c r="D45" s="25">
        <v>0</v>
      </c>
      <c r="E45" s="26">
        <v>632521</v>
      </c>
      <c r="F45" s="27"/>
      <c r="G45" s="28"/>
      <c r="H45" s="28"/>
      <c r="I45" s="28"/>
      <c r="J45" s="28"/>
      <c r="K45" s="28"/>
      <c r="L45" s="30" t="s">
        <v>96</v>
      </c>
      <c r="M45" s="23" t="s">
        <v>97</v>
      </c>
      <c r="O45" s="31"/>
      <c r="Q45" s="32"/>
    </row>
    <row r="46" spans="1:18" ht="40.5" x14ac:dyDescent="0.25">
      <c r="A46" s="34">
        <v>33</v>
      </c>
      <c r="B46" s="35" t="s">
        <v>98</v>
      </c>
      <c r="C46" s="34" t="s">
        <v>99</v>
      </c>
      <c r="D46" s="36"/>
      <c r="E46" s="37">
        <v>22440</v>
      </c>
      <c r="F46" s="38"/>
      <c r="G46" s="39"/>
      <c r="H46" s="39"/>
      <c r="I46" s="39"/>
      <c r="J46" s="39"/>
      <c r="K46" s="39"/>
      <c r="L46" s="40" t="s">
        <v>71</v>
      </c>
      <c r="M46" s="35" t="s">
        <v>100</v>
      </c>
      <c r="O46" s="31"/>
      <c r="Q46" s="32"/>
    </row>
    <row r="47" spans="1:18" ht="27" x14ac:dyDescent="0.25">
      <c r="A47" s="22">
        <v>34</v>
      </c>
      <c r="B47" s="23" t="s">
        <v>101</v>
      </c>
      <c r="C47" s="22" t="s">
        <v>102</v>
      </c>
      <c r="D47" s="25"/>
      <c r="E47" s="26">
        <v>70000</v>
      </c>
      <c r="F47" s="27"/>
      <c r="G47" s="28"/>
      <c r="H47" s="28"/>
      <c r="I47" s="28"/>
      <c r="J47" s="28"/>
      <c r="K47" s="28"/>
      <c r="L47" s="33" t="s">
        <v>24</v>
      </c>
      <c r="M47" s="23" t="s">
        <v>103</v>
      </c>
      <c r="O47" s="31"/>
      <c r="Q47" s="32"/>
    </row>
    <row r="48" spans="1:18" ht="40.5" x14ac:dyDescent="0.25">
      <c r="A48" s="34">
        <v>35</v>
      </c>
      <c r="B48" s="64" t="s">
        <v>104</v>
      </c>
      <c r="C48" s="68" t="s">
        <v>102</v>
      </c>
      <c r="D48" s="63"/>
      <c r="E48" s="52">
        <v>165000</v>
      </c>
      <c r="F48" s="53"/>
      <c r="G48" s="69"/>
      <c r="H48" s="54"/>
      <c r="I48" s="54"/>
      <c r="J48" s="54"/>
      <c r="K48" s="54"/>
      <c r="L48" s="47"/>
      <c r="M48" s="64" t="s">
        <v>105</v>
      </c>
      <c r="O48" s="70"/>
      <c r="P48" s="71"/>
      <c r="Q48" s="71"/>
      <c r="R48" s="71"/>
    </row>
    <row r="49" spans="1:18" x14ac:dyDescent="0.25">
      <c r="A49" s="49">
        <v>36</v>
      </c>
      <c r="B49" s="50" t="s">
        <v>106</v>
      </c>
      <c r="C49" s="68" t="s">
        <v>102</v>
      </c>
      <c r="D49" s="63"/>
      <c r="E49" s="52">
        <v>1535730</v>
      </c>
      <c r="F49" s="53" t="s">
        <v>32</v>
      </c>
      <c r="G49" s="54"/>
      <c r="H49" s="54"/>
      <c r="I49" s="54"/>
      <c r="J49" s="54"/>
      <c r="K49" s="54"/>
      <c r="L49" s="55" t="s">
        <v>71</v>
      </c>
      <c r="M49" s="50" t="s">
        <v>107</v>
      </c>
      <c r="O49" s="31"/>
    </row>
    <row r="50" spans="1:18" x14ac:dyDescent="0.25">
      <c r="A50" s="72"/>
      <c r="B50" s="73"/>
      <c r="C50" s="68" t="s">
        <v>102</v>
      </c>
      <c r="D50" s="63"/>
      <c r="E50" s="52">
        <f>546250+200000+621000+416613</f>
        <v>1783863</v>
      </c>
      <c r="F50" s="53" t="s">
        <v>29</v>
      </c>
      <c r="G50" s="54"/>
      <c r="H50" s="54"/>
      <c r="I50" s="54"/>
      <c r="J50" s="54"/>
      <c r="K50" s="54"/>
      <c r="L50" s="74"/>
      <c r="M50" s="73"/>
      <c r="O50" s="31"/>
    </row>
    <row r="51" spans="1:18" ht="33" customHeight="1" x14ac:dyDescent="0.25">
      <c r="A51" s="56"/>
      <c r="B51" s="57"/>
      <c r="C51" s="68" t="s">
        <v>102</v>
      </c>
      <c r="D51" s="63"/>
      <c r="E51" s="52">
        <v>63514</v>
      </c>
      <c r="F51" s="53" t="s">
        <v>23</v>
      </c>
      <c r="G51" s="54"/>
      <c r="H51" s="54"/>
      <c r="I51" s="54"/>
      <c r="J51" s="54"/>
      <c r="K51" s="54"/>
      <c r="L51" s="59"/>
      <c r="M51" s="57"/>
      <c r="O51" s="31"/>
    </row>
    <row r="52" spans="1:18" ht="27" x14ac:dyDescent="0.25">
      <c r="A52" s="68">
        <v>37</v>
      </c>
      <c r="B52" s="62" t="s">
        <v>108</v>
      </c>
      <c r="C52" s="68" t="s">
        <v>102</v>
      </c>
      <c r="D52" s="63"/>
      <c r="E52" s="52">
        <v>100000</v>
      </c>
      <c r="F52" s="53"/>
      <c r="G52" s="54"/>
      <c r="H52" s="54"/>
      <c r="I52" s="54"/>
      <c r="J52" s="54"/>
      <c r="K52" s="54"/>
      <c r="L52" s="47" t="s">
        <v>24</v>
      </c>
      <c r="M52" s="64" t="s">
        <v>109</v>
      </c>
    </row>
    <row r="53" spans="1:18" x14ac:dyDescent="0.25">
      <c r="A53" s="21" t="s">
        <v>110</v>
      </c>
      <c r="B53" s="21"/>
      <c r="C53" s="21"/>
      <c r="D53" s="21"/>
      <c r="E53" s="21"/>
      <c r="F53" s="21"/>
      <c r="G53" s="21"/>
      <c r="H53" s="21"/>
      <c r="I53" s="21"/>
      <c r="J53" s="21"/>
      <c r="K53" s="21"/>
      <c r="L53" s="21"/>
      <c r="M53" s="21"/>
    </row>
    <row r="54" spans="1:18" x14ac:dyDescent="0.25">
      <c r="A54" s="22">
        <v>38</v>
      </c>
      <c r="B54" s="23" t="s">
        <v>111</v>
      </c>
      <c r="C54" s="22" t="s">
        <v>112</v>
      </c>
      <c r="D54" s="25"/>
      <c r="E54" s="26">
        <v>17000</v>
      </c>
      <c r="F54" s="27"/>
      <c r="G54" s="26"/>
      <c r="H54" s="26"/>
      <c r="I54" s="26"/>
      <c r="J54" s="26"/>
      <c r="K54" s="26"/>
      <c r="L54" s="75" t="s">
        <v>24</v>
      </c>
      <c r="M54" s="23" t="s">
        <v>113</v>
      </c>
      <c r="O54" s="70"/>
    </row>
    <row r="55" spans="1:18" ht="27" x14ac:dyDescent="0.25">
      <c r="A55" s="22">
        <v>39</v>
      </c>
      <c r="B55" s="23" t="s">
        <v>114</v>
      </c>
      <c r="C55" s="22" t="s">
        <v>115</v>
      </c>
      <c r="D55" s="25"/>
      <c r="E55" s="26">
        <v>8000</v>
      </c>
      <c r="F55" s="27"/>
      <c r="G55" s="26"/>
      <c r="H55" s="26"/>
      <c r="I55" s="26"/>
      <c r="J55" s="26"/>
      <c r="K55" s="26"/>
      <c r="L55" s="75" t="s">
        <v>24</v>
      </c>
      <c r="M55" s="23" t="s">
        <v>116</v>
      </c>
      <c r="O55" s="70"/>
    </row>
    <row r="56" spans="1:18" ht="27" x14ac:dyDescent="0.25">
      <c r="A56" s="68">
        <v>40</v>
      </c>
      <c r="B56" s="35" t="s">
        <v>117</v>
      </c>
      <c r="C56" s="34" t="s">
        <v>115</v>
      </c>
      <c r="D56" s="36"/>
      <c r="E56" s="37">
        <v>150000</v>
      </c>
      <c r="F56" s="38"/>
      <c r="G56" s="37"/>
      <c r="H56" s="37"/>
      <c r="I56" s="37"/>
      <c r="J56" s="37"/>
      <c r="K56" s="37"/>
      <c r="L56" s="76" t="s">
        <v>24</v>
      </c>
      <c r="M56" s="35" t="s">
        <v>118</v>
      </c>
      <c r="O56" s="70"/>
    </row>
    <row r="57" spans="1:18" ht="27" x14ac:dyDescent="0.25">
      <c r="A57" s="22">
        <v>41</v>
      </c>
      <c r="B57" s="23" t="s">
        <v>119</v>
      </c>
      <c r="C57" s="22" t="s">
        <v>115</v>
      </c>
      <c r="D57" s="25"/>
      <c r="E57" s="26">
        <v>71000</v>
      </c>
      <c r="F57" s="27"/>
      <c r="G57" s="26"/>
      <c r="H57" s="26"/>
      <c r="I57" s="26"/>
      <c r="J57" s="26"/>
      <c r="K57" s="26"/>
      <c r="L57" s="75" t="s">
        <v>24</v>
      </c>
      <c r="M57" s="23" t="s">
        <v>120</v>
      </c>
      <c r="O57" s="70"/>
    </row>
    <row r="58" spans="1:18" ht="54" x14ac:dyDescent="0.25">
      <c r="A58" s="68">
        <v>42</v>
      </c>
      <c r="B58" s="35" t="s">
        <v>121</v>
      </c>
      <c r="C58" s="34" t="s">
        <v>115</v>
      </c>
      <c r="D58" s="36"/>
      <c r="E58" s="37">
        <v>110000</v>
      </c>
      <c r="F58" s="38"/>
      <c r="G58" s="37"/>
      <c r="H58" s="37"/>
      <c r="I58" s="37"/>
      <c r="J58" s="37"/>
      <c r="K58" s="37"/>
      <c r="L58" s="76" t="s">
        <v>24</v>
      </c>
      <c r="M58" s="35" t="s">
        <v>122</v>
      </c>
      <c r="O58" s="70"/>
    </row>
    <row r="59" spans="1:18" ht="27" x14ac:dyDescent="0.25">
      <c r="A59" s="68">
        <v>43</v>
      </c>
      <c r="B59" s="35" t="s">
        <v>123</v>
      </c>
      <c r="C59" s="34" t="s">
        <v>115</v>
      </c>
      <c r="D59" s="36"/>
      <c r="E59" s="37">
        <v>48700</v>
      </c>
      <c r="F59" s="38"/>
      <c r="G59" s="37"/>
      <c r="H59" s="37"/>
      <c r="I59" s="37"/>
      <c r="J59" s="37"/>
      <c r="K59" s="37"/>
      <c r="L59" s="76" t="s">
        <v>24</v>
      </c>
      <c r="M59" s="35" t="s">
        <v>124</v>
      </c>
      <c r="O59" s="70"/>
    </row>
    <row r="60" spans="1:18" ht="27" x14ac:dyDescent="0.25">
      <c r="A60" s="68">
        <v>44</v>
      </c>
      <c r="B60" s="35" t="s">
        <v>125</v>
      </c>
      <c r="C60" s="34" t="s">
        <v>115</v>
      </c>
      <c r="D60" s="36"/>
      <c r="E60" s="37">
        <v>119077</v>
      </c>
      <c r="F60" s="38"/>
      <c r="G60" s="37"/>
      <c r="H60" s="37"/>
      <c r="I60" s="37"/>
      <c r="J60" s="37"/>
      <c r="K60" s="37"/>
      <c r="L60" s="76" t="s">
        <v>24</v>
      </c>
      <c r="M60" s="35" t="s">
        <v>126</v>
      </c>
      <c r="O60" s="70"/>
    </row>
    <row r="61" spans="1:18" ht="27" x14ac:dyDescent="0.25">
      <c r="A61" s="68">
        <v>45</v>
      </c>
      <c r="B61" s="35" t="s">
        <v>127</v>
      </c>
      <c r="C61" s="34" t="s">
        <v>128</v>
      </c>
      <c r="D61" s="36"/>
      <c r="E61" s="37">
        <v>35000</v>
      </c>
      <c r="F61" s="38"/>
      <c r="G61" s="37"/>
      <c r="H61" s="37"/>
      <c r="I61" s="37"/>
      <c r="J61" s="37"/>
      <c r="K61" s="37"/>
      <c r="L61" s="76" t="s">
        <v>129</v>
      </c>
      <c r="M61" s="35" t="s">
        <v>130</v>
      </c>
      <c r="O61" s="70"/>
    </row>
    <row r="62" spans="1:18" x14ac:dyDescent="0.25">
      <c r="A62" s="21" t="s">
        <v>131</v>
      </c>
      <c r="B62" s="21"/>
      <c r="C62" s="21"/>
      <c r="D62" s="21"/>
      <c r="E62" s="21"/>
      <c r="F62" s="21"/>
      <c r="G62" s="21"/>
      <c r="H62" s="21"/>
      <c r="I62" s="21"/>
      <c r="J62" s="21"/>
      <c r="K62" s="21"/>
      <c r="L62" s="21"/>
      <c r="M62" s="21"/>
    </row>
    <row r="63" spans="1:18" ht="37.5" customHeight="1" x14ac:dyDescent="0.25">
      <c r="A63" s="22">
        <v>46</v>
      </c>
      <c r="B63" s="23" t="s">
        <v>132</v>
      </c>
      <c r="C63" s="22" t="s">
        <v>133</v>
      </c>
      <c r="D63" s="25">
        <v>0</v>
      </c>
      <c r="E63" s="26">
        <v>15000</v>
      </c>
      <c r="F63" s="27"/>
      <c r="G63" s="26">
        <v>0</v>
      </c>
      <c r="H63" s="26">
        <v>0</v>
      </c>
      <c r="I63" s="26"/>
      <c r="J63" s="26"/>
      <c r="K63" s="26">
        <v>0</v>
      </c>
      <c r="L63" s="75" t="s">
        <v>134</v>
      </c>
      <c r="M63" s="23" t="s">
        <v>135</v>
      </c>
      <c r="O63" s="77"/>
      <c r="P63" s="78"/>
      <c r="Q63" s="78"/>
      <c r="R63" s="79"/>
    </row>
    <row r="64" spans="1:18" x14ac:dyDescent="0.25">
      <c r="A64" s="21" t="s">
        <v>136</v>
      </c>
      <c r="B64" s="21"/>
      <c r="C64" s="21"/>
      <c r="D64" s="21"/>
      <c r="E64" s="21"/>
      <c r="F64" s="21"/>
      <c r="G64" s="21"/>
      <c r="H64" s="21"/>
      <c r="I64" s="21"/>
      <c r="J64" s="21"/>
      <c r="K64" s="21"/>
      <c r="L64" s="21"/>
      <c r="M64" s="21"/>
    </row>
    <row r="65" spans="1:15" x14ac:dyDescent="0.25">
      <c r="A65" s="68">
        <v>47</v>
      </c>
      <c r="B65" s="35" t="s">
        <v>137</v>
      </c>
      <c r="C65" s="34" t="s">
        <v>138</v>
      </c>
      <c r="D65" s="36"/>
      <c r="E65" s="37">
        <v>300900</v>
      </c>
      <c r="F65" s="38"/>
      <c r="G65" s="37"/>
      <c r="H65" s="37"/>
      <c r="I65" s="37"/>
      <c r="J65" s="37"/>
      <c r="K65" s="37"/>
      <c r="L65" s="76"/>
      <c r="M65" s="35"/>
      <c r="O65" s="70"/>
    </row>
    <row r="66" spans="1:15" x14ac:dyDescent="0.25">
      <c r="A66" s="68">
        <v>48</v>
      </c>
      <c r="B66" s="35" t="s">
        <v>139</v>
      </c>
      <c r="C66" s="34" t="s">
        <v>140</v>
      </c>
      <c r="D66" s="36"/>
      <c r="E66" s="37">
        <v>300000</v>
      </c>
      <c r="F66" s="38"/>
      <c r="G66" s="37"/>
      <c r="H66" s="37"/>
      <c r="I66" s="37"/>
      <c r="J66" s="37"/>
      <c r="K66" s="37"/>
      <c r="L66" s="76"/>
      <c r="M66" s="35"/>
      <c r="O66" s="70"/>
    </row>
    <row r="67" spans="1:15" ht="27" x14ac:dyDescent="0.25">
      <c r="A67" s="68">
        <v>49</v>
      </c>
      <c r="B67" s="35" t="s">
        <v>141</v>
      </c>
      <c r="C67" s="34" t="s">
        <v>140</v>
      </c>
      <c r="D67" s="36"/>
      <c r="E67" s="37">
        <v>4000</v>
      </c>
      <c r="F67" s="38"/>
      <c r="G67" s="37"/>
      <c r="H67" s="37"/>
      <c r="I67" s="37"/>
      <c r="J67" s="37"/>
      <c r="K67" s="37"/>
      <c r="L67" s="76"/>
      <c r="M67" s="35"/>
      <c r="O67" s="70"/>
    </row>
    <row r="68" spans="1:15" x14ac:dyDescent="0.25">
      <c r="A68" s="68">
        <v>50</v>
      </c>
      <c r="B68" s="35" t="s">
        <v>142</v>
      </c>
      <c r="C68" s="34" t="s">
        <v>140</v>
      </c>
      <c r="D68" s="36"/>
      <c r="E68" s="37">
        <v>300000</v>
      </c>
      <c r="F68" s="38"/>
      <c r="G68" s="37"/>
      <c r="H68" s="37"/>
      <c r="I68" s="37"/>
      <c r="J68" s="37"/>
      <c r="K68" s="37"/>
      <c r="L68" s="76"/>
      <c r="M68" s="35"/>
      <c r="O68" s="70"/>
    </row>
    <row r="69" spans="1:15" x14ac:dyDescent="0.25">
      <c r="A69" s="68">
        <v>51</v>
      </c>
      <c r="B69" s="35" t="s">
        <v>143</v>
      </c>
      <c r="C69" s="34" t="s">
        <v>144</v>
      </c>
      <c r="D69" s="36"/>
      <c r="E69" s="37">
        <v>150000</v>
      </c>
      <c r="F69" s="38"/>
      <c r="G69" s="37"/>
      <c r="H69" s="37"/>
      <c r="I69" s="37"/>
      <c r="J69" s="37"/>
      <c r="K69" s="37"/>
      <c r="L69" s="76"/>
      <c r="M69" s="35"/>
      <c r="O69" s="70"/>
    </row>
    <row r="70" spans="1:15" ht="27" x14ac:dyDescent="0.25">
      <c r="A70" s="68">
        <v>52</v>
      </c>
      <c r="B70" s="35" t="s">
        <v>145</v>
      </c>
      <c r="C70" s="34" t="s">
        <v>144</v>
      </c>
      <c r="D70" s="36"/>
      <c r="E70" s="37">
        <v>115000</v>
      </c>
      <c r="F70" s="38"/>
      <c r="G70" s="37"/>
      <c r="H70" s="37"/>
      <c r="I70" s="37"/>
      <c r="J70" s="37"/>
      <c r="K70" s="37"/>
      <c r="L70" s="76" t="s">
        <v>146</v>
      </c>
      <c r="M70" s="35" t="s">
        <v>147</v>
      </c>
      <c r="O70" s="70"/>
    </row>
    <row r="71" spans="1:15" ht="27" customHeight="1" x14ac:dyDescent="0.25">
      <c r="A71" s="68">
        <v>53</v>
      </c>
      <c r="B71" s="80" t="s">
        <v>148</v>
      </c>
      <c r="C71" s="49" t="s">
        <v>144</v>
      </c>
      <c r="D71" s="36"/>
      <c r="E71" s="37">
        <v>1663272</v>
      </c>
      <c r="F71" s="38"/>
      <c r="G71" s="37"/>
      <c r="H71" s="37"/>
      <c r="I71" s="37"/>
      <c r="J71" s="37"/>
      <c r="K71" s="37"/>
      <c r="L71" s="81" t="s">
        <v>149</v>
      </c>
      <c r="M71" s="60" t="s">
        <v>150</v>
      </c>
      <c r="O71" s="70"/>
    </row>
    <row r="72" spans="1:15" x14ac:dyDescent="0.25">
      <c r="A72" s="68">
        <v>54</v>
      </c>
      <c r="B72" s="82"/>
      <c r="C72" s="56"/>
      <c r="D72" s="36"/>
      <c r="E72" s="37">
        <v>167657</v>
      </c>
      <c r="F72" s="38"/>
      <c r="G72" s="37"/>
      <c r="H72" s="37"/>
      <c r="I72" s="37"/>
      <c r="J72" s="37"/>
      <c r="K72" s="37"/>
      <c r="L72" s="83"/>
      <c r="M72" s="61"/>
      <c r="O72" s="70"/>
    </row>
    <row r="73" spans="1:15" ht="40.5" hidden="1" x14ac:dyDescent="0.25">
      <c r="A73" s="68">
        <v>55</v>
      </c>
      <c r="B73" s="35" t="s">
        <v>151</v>
      </c>
      <c r="C73" s="34" t="s">
        <v>144</v>
      </c>
      <c r="D73" s="36"/>
      <c r="E73" s="37">
        <v>45000</v>
      </c>
      <c r="F73" s="38"/>
      <c r="G73" s="37"/>
      <c r="H73" s="37"/>
      <c r="I73" s="37"/>
      <c r="J73" s="37"/>
      <c r="K73" s="37"/>
      <c r="L73" s="76"/>
      <c r="M73" s="35"/>
      <c r="O73" s="70"/>
    </row>
    <row r="74" spans="1:15" ht="27" x14ac:dyDescent="0.25">
      <c r="A74" s="68">
        <v>56</v>
      </c>
      <c r="B74" s="35" t="s">
        <v>152</v>
      </c>
      <c r="C74" s="34" t="s">
        <v>144</v>
      </c>
      <c r="D74" s="36"/>
      <c r="E74" s="37">
        <v>34077</v>
      </c>
      <c r="F74" s="38"/>
      <c r="G74" s="37"/>
      <c r="H74" s="37"/>
      <c r="I74" s="37"/>
      <c r="J74" s="37"/>
      <c r="K74" s="37"/>
      <c r="L74" s="76" t="s">
        <v>149</v>
      </c>
      <c r="M74" s="35" t="s">
        <v>153</v>
      </c>
      <c r="O74" s="70"/>
    </row>
    <row r="75" spans="1:15" ht="27" customHeight="1" x14ac:dyDescent="0.25">
      <c r="A75" s="68">
        <v>57</v>
      </c>
      <c r="B75" s="35" t="s">
        <v>154</v>
      </c>
      <c r="C75" s="34" t="s">
        <v>144</v>
      </c>
      <c r="D75" s="36"/>
      <c r="E75" s="37">
        <v>110000</v>
      </c>
      <c r="F75" s="38"/>
      <c r="G75" s="37"/>
      <c r="H75" s="37"/>
      <c r="I75" s="37"/>
      <c r="J75" s="37"/>
      <c r="K75" s="37"/>
      <c r="L75" s="76" t="s">
        <v>149</v>
      </c>
      <c r="M75" s="84" t="s">
        <v>155</v>
      </c>
      <c r="O75" s="70"/>
    </row>
    <row r="76" spans="1:15" ht="27" x14ac:dyDescent="0.25">
      <c r="A76" s="68">
        <v>58</v>
      </c>
      <c r="B76" s="35" t="s">
        <v>156</v>
      </c>
      <c r="C76" s="34" t="s">
        <v>144</v>
      </c>
      <c r="D76" s="36"/>
      <c r="E76" s="37">
        <v>485000</v>
      </c>
      <c r="F76" s="38"/>
      <c r="G76" s="37"/>
      <c r="H76" s="37"/>
      <c r="I76" s="37"/>
      <c r="J76" s="37"/>
      <c r="K76" s="37"/>
      <c r="L76" s="76" t="s">
        <v>149</v>
      </c>
      <c r="M76" s="85"/>
      <c r="O76" s="70"/>
    </row>
    <row r="77" spans="1:15" ht="27" hidden="1" x14ac:dyDescent="0.25">
      <c r="A77" s="68">
        <v>59</v>
      </c>
      <c r="B77" s="35" t="s">
        <v>157</v>
      </c>
      <c r="C77" s="34" t="s">
        <v>144</v>
      </c>
      <c r="D77" s="36"/>
      <c r="E77" s="37">
        <v>100000</v>
      </c>
      <c r="F77" s="38"/>
      <c r="G77" s="37"/>
      <c r="H77" s="37"/>
      <c r="I77" s="37"/>
      <c r="J77" s="37"/>
      <c r="K77" s="37"/>
      <c r="L77" s="76"/>
      <c r="M77" s="35"/>
      <c r="O77" s="70"/>
    </row>
    <row r="78" spans="1:15" x14ac:dyDescent="0.25">
      <c r="A78" s="68">
        <v>60</v>
      </c>
      <c r="B78" s="35" t="s">
        <v>158</v>
      </c>
      <c r="C78" s="34" t="s">
        <v>144</v>
      </c>
      <c r="D78" s="36"/>
      <c r="E78" s="37">
        <v>1700000</v>
      </c>
      <c r="F78" s="38"/>
      <c r="G78" s="37"/>
      <c r="H78" s="37"/>
      <c r="I78" s="37"/>
      <c r="J78" s="37"/>
      <c r="K78" s="37"/>
      <c r="L78" s="76"/>
      <c r="M78" s="35" t="s">
        <v>159</v>
      </c>
      <c r="O78" s="70"/>
    </row>
    <row r="79" spans="1:15" x14ac:dyDescent="0.25">
      <c r="A79" s="68">
        <v>61</v>
      </c>
      <c r="B79" s="60" t="s">
        <v>160</v>
      </c>
      <c r="C79" s="34" t="s">
        <v>144</v>
      </c>
      <c r="D79" s="36"/>
      <c r="E79" s="37">
        <v>2336182</v>
      </c>
      <c r="F79" s="38"/>
      <c r="G79" s="37"/>
      <c r="H79" s="37"/>
      <c r="I79" s="37"/>
      <c r="J79" s="37"/>
      <c r="K79" s="37"/>
      <c r="L79" s="81" t="s">
        <v>149</v>
      </c>
      <c r="M79" s="60" t="s">
        <v>161</v>
      </c>
      <c r="O79" s="70"/>
    </row>
    <row r="80" spans="1:15" x14ac:dyDescent="0.25">
      <c r="A80" s="68">
        <v>62</v>
      </c>
      <c r="B80" s="61"/>
      <c r="C80" s="34" t="s">
        <v>144</v>
      </c>
      <c r="D80" s="36"/>
      <c r="E80" s="37">
        <v>1395513</v>
      </c>
      <c r="F80" s="38"/>
      <c r="G80" s="37"/>
      <c r="H80" s="37"/>
      <c r="I80" s="37"/>
      <c r="J80" s="37"/>
      <c r="K80" s="37"/>
      <c r="L80" s="83"/>
      <c r="M80" s="61"/>
      <c r="O80" s="70"/>
    </row>
    <row r="81" spans="1:15" x14ac:dyDescent="0.25">
      <c r="A81" s="68">
        <v>63</v>
      </c>
      <c r="B81" s="35" t="s">
        <v>162</v>
      </c>
      <c r="C81" s="34" t="s">
        <v>144</v>
      </c>
      <c r="D81" s="36"/>
      <c r="E81" s="37">
        <v>300000</v>
      </c>
      <c r="F81" s="38"/>
      <c r="G81" s="37"/>
      <c r="H81" s="37"/>
      <c r="I81" s="37"/>
      <c r="J81" s="37"/>
      <c r="K81" s="37"/>
      <c r="L81" s="76"/>
      <c r="M81" s="35"/>
      <c r="O81" s="70"/>
    </row>
    <row r="82" spans="1:15" x14ac:dyDescent="0.25">
      <c r="A82" s="68">
        <v>64</v>
      </c>
      <c r="B82" s="80" t="s">
        <v>163</v>
      </c>
      <c r="C82" s="34" t="s">
        <v>144</v>
      </c>
      <c r="D82" s="36"/>
      <c r="E82" s="37">
        <v>500000</v>
      </c>
      <c r="F82" s="38"/>
      <c r="G82" s="37"/>
      <c r="H82" s="37"/>
      <c r="I82" s="37"/>
      <c r="J82" s="37"/>
      <c r="K82" s="37"/>
      <c r="L82" s="81" t="s">
        <v>149</v>
      </c>
      <c r="M82" s="80" t="s">
        <v>164</v>
      </c>
      <c r="O82" s="70"/>
    </row>
    <row r="83" spans="1:15" x14ac:dyDescent="0.25">
      <c r="A83" s="68">
        <v>65</v>
      </c>
      <c r="B83" s="82"/>
      <c r="C83" s="34" t="s">
        <v>144</v>
      </c>
      <c r="D83" s="36"/>
      <c r="E83" s="37">
        <v>233214</v>
      </c>
      <c r="F83" s="38"/>
      <c r="G83" s="37"/>
      <c r="H83" s="37"/>
      <c r="I83" s="37"/>
      <c r="J83" s="37"/>
      <c r="K83" s="37"/>
      <c r="L83" s="83"/>
      <c r="M83" s="82"/>
      <c r="O83" s="70"/>
    </row>
    <row r="84" spans="1:15" ht="40.5" x14ac:dyDescent="0.25">
      <c r="A84" s="68">
        <v>66</v>
      </c>
      <c r="B84" s="35" t="s">
        <v>165</v>
      </c>
      <c r="C84" s="34" t="s">
        <v>144</v>
      </c>
      <c r="D84" s="36"/>
      <c r="E84" s="37">
        <v>305000</v>
      </c>
      <c r="F84" s="38"/>
      <c r="G84" s="37"/>
      <c r="H84" s="37"/>
      <c r="I84" s="37"/>
      <c r="J84" s="37"/>
      <c r="K84" s="37"/>
      <c r="L84" s="76" t="s">
        <v>149</v>
      </c>
      <c r="M84" s="35" t="s">
        <v>166</v>
      </c>
      <c r="O84" s="70"/>
    </row>
    <row r="85" spans="1:15" ht="27" x14ac:dyDescent="0.25">
      <c r="A85" s="68">
        <v>67</v>
      </c>
      <c r="B85" s="35" t="s">
        <v>167</v>
      </c>
      <c r="C85" s="34" t="s">
        <v>144</v>
      </c>
      <c r="D85" s="36"/>
      <c r="E85" s="37">
        <v>650000</v>
      </c>
      <c r="F85" s="38"/>
      <c r="G85" s="37"/>
      <c r="H85" s="37"/>
      <c r="I85" s="37"/>
      <c r="J85" s="37"/>
      <c r="K85" s="37"/>
      <c r="L85" s="76" t="s">
        <v>149</v>
      </c>
      <c r="M85" s="35" t="s">
        <v>168</v>
      </c>
      <c r="O85" s="70"/>
    </row>
    <row r="86" spans="1:15" x14ac:dyDescent="0.25">
      <c r="A86" s="68">
        <v>68</v>
      </c>
      <c r="B86" s="35" t="s">
        <v>169</v>
      </c>
      <c r="C86" s="34" t="s">
        <v>144</v>
      </c>
      <c r="D86" s="36"/>
      <c r="E86" s="37">
        <v>15000</v>
      </c>
      <c r="F86" s="38"/>
      <c r="G86" s="37"/>
      <c r="H86" s="37"/>
      <c r="I86" s="37"/>
      <c r="J86" s="37"/>
      <c r="K86" s="37"/>
      <c r="L86" s="76" t="s">
        <v>149</v>
      </c>
      <c r="M86" s="35" t="s">
        <v>170</v>
      </c>
      <c r="O86" s="70"/>
    </row>
    <row r="87" spans="1:15" ht="27" x14ac:dyDescent="0.25">
      <c r="A87" s="68">
        <v>69</v>
      </c>
      <c r="B87" s="35" t="s">
        <v>171</v>
      </c>
      <c r="C87" s="34" t="s">
        <v>144</v>
      </c>
      <c r="D87" s="36"/>
      <c r="E87" s="37">
        <v>75000</v>
      </c>
      <c r="F87" s="38"/>
      <c r="G87" s="37"/>
      <c r="H87" s="37"/>
      <c r="I87" s="37"/>
      <c r="J87" s="37"/>
      <c r="K87" s="37"/>
      <c r="L87" s="76"/>
      <c r="M87" s="35" t="s">
        <v>172</v>
      </c>
      <c r="O87" s="70"/>
    </row>
    <row r="88" spans="1:15" ht="27" x14ac:dyDescent="0.25">
      <c r="A88" s="68">
        <v>70</v>
      </c>
      <c r="B88" s="35" t="s">
        <v>173</v>
      </c>
      <c r="C88" s="34" t="s">
        <v>144</v>
      </c>
      <c r="D88" s="36"/>
      <c r="E88" s="37">
        <v>625000</v>
      </c>
      <c r="F88" s="38"/>
      <c r="G88" s="37"/>
      <c r="H88" s="37"/>
      <c r="I88" s="37"/>
      <c r="J88" s="37"/>
      <c r="K88" s="37"/>
      <c r="L88" s="76"/>
      <c r="M88" s="35" t="s">
        <v>174</v>
      </c>
      <c r="O88" s="70"/>
    </row>
    <row r="89" spans="1:15" x14ac:dyDescent="0.25">
      <c r="A89" s="68">
        <v>71</v>
      </c>
      <c r="B89" s="35" t="s">
        <v>175</v>
      </c>
      <c r="C89" s="34" t="s">
        <v>144</v>
      </c>
      <c r="D89" s="36"/>
      <c r="E89" s="37">
        <v>22000</v>
      </c>
      <c r="F89" s="38"/>
      <c r="G89" s="37"/>
      <c r="H89" s="37"/>
      <c r="I89" s="37"/>
      <c r="J89" s="37"/>
      <c r="K89" s="37"/>
      <c r="L89" s="76"/>
      <c r="M89" s="60" t="s">
        <v>176</v>
      </c>
      <c r="O89" s="70"/>
    </row>
    <row r="90" spans="1:15" ht="27" x14ac:dyDescent="0.25">
      <c r="A90" s="68">
        <v>72</v>
      </c>
      <c r="B90" s="35" t="s">
        <v>177</v>
      </c>
      <c r="C90" s="34" t="s">
        <v>144</v>
      </c>
      <c r="D90" s="36"/>
      <c r="E90" s="37">
        <v>0</v>
      </c>
      <c r="F90" s="38"/>
      <c r="G90" s="37"/>
      <c r="H90" s="37"/>
      <c r="I90" s="37"/>
      <c r="J90" s="37"/>
      <c r="K90" s="37"/>
      <c r="L90" s="76"/>
      <c r="M90" s="61"/>
      <c r="O90" s="70"/>
    </row>
    <row r="91" spans="1:15" x14ac:dyDescent="0.25">
      <c r="A91" s="68">
        <v>73</v>
      </c>
      <c r="B91" s="35" t="s">
        <v>178</v>
      </c>
      <c r="C91" s="34" t="s">
        <v>144</v>
      </c>
      <c r="D91" s="36"/>
      <c r="E91" s="37">
        <v>9318921</v>
      </c>
      <c r="F91" s="38"/>
      <c r="G91" s="37"/>
      <c r="H91" s="37"/>
      <c r="I91" s="37"/>
      <c r="J91" s="37"/>
      <c r="K91" s="37"/>
      <c r="L91" s="76"/>
      <c r="M91" s="35"/>
      <c r="O91" s="70"/>
    </row>
    <row r="92" spans="1:15" x14ac:dyDescent="0.25">
      <c r="A92" s="68">
        <v>74</v>
      </c>
      <c r="B92" s="35" t="s">
        <v>179</v>
      </c>
      <c r="C92" s="34" t="s">
        <v>144</v>
      </c>
      <c r="D92" s="36"/>
      <c r="E92" s="37">
        <v>20000</v>
      </c>
      <c r="F92" s="38"/>
      <c r="G92" s="37"/>
      <c r="H92" s="37"/>
      <c r="I92" s="37"/>
      <c r="J92" s="37"/>
      <c r="K92" s="37"/>
      <c r="L92" s="76"/>
      <c r="M92" s="35" t="s">
        <v>180</v>
      </c>
    </row>
    <row r="93" spans="1:15" ht="27" x14ac:dyDescent="0.25">
      <c r="A93" s="22">
        <v>75</v>
      </c>
      <c r="B93" s="23" t="s">
        <v>181</v>
      </c>
      <c r="C93" s="22" t="s">
        <v>144</v>
      </c>
      <c r="D93" s="25"/>
      <c r="E93" s="26">
        <v>36000</v>
      </c>
      <c r="F93" s="27"/>
      <c r="G93" s="26"/>
      <c r="H93" s="26"/>
      <c r="I93" s="26"/>
      <c r="J93" s="26"/>
      <c r="K93" s="26"/>
      <c r="L93" s="75"/>
      <c r="M93" s="23"/>
      <c r="O93" s="70"/>
    </row>
    <row r="94" spans="1:15" s="8" customFormat="1" ht="13.5" x14ac:dyDescent="0.25">
      <c r="A94" s="86"/>
      <c r="B94" s="86"/>
      <c r="C94" s="86"/>
      <c r="D94" s="87">
        <f>SUM(D15:D93)</f>
        <v>1270329.5299999998</v>
      </c>
      <c r="E94" s="88">
        <f>SUM(E5:E93)</f>
        <v>46136714</v>
      </c>
      <c r="F94" s="89"/>
      <c r="G94" s="88">
        <f>SUM(G15:G93)</f>
        <v>0</v>
      </c>
      <c r="H94" s="88">
        <f>SUM(H15:H93)</f>
        <v>0</v>
      </c>
      <c r="I94" s="88"/>
      <c r="J94" s="88"/>
      <c r="K94" s="88">
        <f>SUM(K15:K93)</f>
        <v>0</v>
      </c>
      <c r="L94" s="86"/>
      <c r="M94" s="86"/>
      <c r="N94" s="90"/>
      <c r="O94" s="91"/>
    </row>
  </sheetData>
  <mergeCells count="63">
    <mergeCell ref="M89:M90"/>
    <mergeCell ref="A94:C94"/>
    <mergeCell ref="L94:M94"/>
    <mergeCell ref="B79:B80"/>
    <mergeCell ref="L79:L80"/>
    <mergeCell ref="M79:M80"/>
    <mergeCell ref="B82:B83"/>
    <mergeCell ref="L82:L83"/>
    <mergeCell ref="M82:M83"/>
    <mergeCell ref="A53:M53"/>
    <mergeCell ref="A62:M62"/>
    <mergeCell ref="A64:M64"/>
    <mergeCell ref="B71:B72"/>
    <mergeCell ref="C71:C72"/>
    <mergeCell ref="L71:L72"/>
    <mergeCell ref="M71:M72"/>
    <mergeCell ref="B36:B37"/>
    <mergeCell ref="L36:L37"/>
    <mergeCell ref="M36:M37"/>
    <mergeCell ref="A44:M44"/>
    <mergeCell ref="A49:A51"/>
    <mergeCell ref="B49:B51"/>
    <mergeCell ref="L49:L51"/>
    <mergeCell ref="M49:M51"/>
    <mergeCell ref="A30:A31"/>
    <mergeCell ref="B30:B31"/>
    <mergeCell ref="C30:C31"/>
    <mergeCell ref="L30:L31"/>
    <mergeCell ref="M30:M31"/>
    <mergeCell ref="A34:A35"/>
    <mergeCell ref="B34:B35"/>
    <mergeCell ref="C34:C35"/>
    <mergeCell ref="L34:L35"/>
    <mergeCell ref="M34:M35"/>
    <mergeCell ref="A26:A27"/>
    <mergeCell ref="B26:B27"/>
    <mergeCell ref="C26:C27"/>
    <mergeCell ref="L26:L27"/>
    <mergeCell ref="M26:M27"/>
    <mergeCell ref="A28:A29"/>
    <mergeCell ref="B28:B29"/>
    <mergeCell ref="C28:C29"/>
    <mergeCell ref="L28:L29"/>
    <mergeCell ref="M28:M29"/>
    <mergeCell ref="A24:A25"/>
    <mergeCell ref="B24:B25"/>
    <mergeCell ref="C24:C25"/>
    <mergeCell ref="K24:K25"/>
    <mergeCell ref="L24:L25"/>
    <mergeCell ref="M24:M25"/>
    <mergeCell ref="A15:M15"/>
    <mergeCell ref="A22:A23"/>
    <mergeCell ref="B22:B23"/>
    <mergeCell ref="C22:C23"/>
    <mergeCell ref="D22:D23"/>
    <mergeCell ref="L22:L23"/>
    <mergeCell ref="M22:M23"/>
    <mergeCell ref="A4:M4"/>
    <mergeCell ref="A12:A13"/>
    <mergeCell ref="B12:B13"/>
    <mergeCell ref="C12:C13"/>
    <mergeCell ref="L12:L13"/>
    <mergeCell ref="M12:M13"/>
  </mergeCells>
  <pageMargins left="0.25" right="0.25"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Odpočet IP (01-2026)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Dugovič Jozef</dc:creator>
  <cp:lastModifiedBy>Dugovič Jozef</cp:lastModifiedBy>
  <dcterms:created xsi:type="dcterms:W3CDTF">2026-01-29T07:32:46Z</dcterms:created>
  <dcterms:modified xsi:type="dcterms:W3CDTF">2026-01-29T07:34:41Z</dcterms:modified>
</cp:coreProperties>
</file>